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24226"/>
  <mc:AlternateContent xmlns:mc="http://schemas.openxmlformats.org/markup-compatibility/2006">
    <mc:Choice Requires="x15">
      <x15ac:absPath xmlns:x15ac="http://schemas.microsoft.com/office/spreadsheetml/2010/11/ac" url="C:\Users\James Jones\Desktop\End_User_Final\excel\"/>
    </mc:Choice>
  </mc:AlternateContent>
  <bookViews>
    <workbookView xWindow="120" yWindow="90" windowWidth="14810" windowHeight="6860" activeTab="4"/>
  </bookViews>
  <sheets>
    <sheet name="PivotChart" sheetId="6" r:id="rId1"/>
    <sheet name="Pivot Report" sheetId="3" r:id="rId2"/>
    <sheet name="Copy Of Orders" sheetId="1" r:id="rId3"/>
    <sheet name="client cost" sheetId="7" r:id="rId4"/>
    <sheet name="household internet" sheetId="16" r:id="rId5"/>
    <sheet name="increase cost" sheetId="8" r:id="rId6"/>
    <sheet name="import from web" sheetId="13" r:id="rId7"/>
    <sheet name="text to columns" sheetId="14" r:id="rId8"/>
    <sheet name="text to column_2" sheetId="15" r:id="rId9"/>
    <sheet name="Lowered R&amp;D revenue" sheetId="11" r:id="rId10"/>
    <sheet name="R&amp;D funds" sheetId="9" r:id="rId11"/>
  </sheets>
  <definedNames>
    <definedName name="_xlnm._FilterDatabase" localSheetId="2" hidden="1">'Copy Of Orders'!$O$1:$O$38</definedName>
    <definedName name="first">'increase cost'!$D$8:$G$19</definedName>
    <definedName name="isoc_ci_in_h_1_Data" localSheetId="4">'household internet'!$A$1:$F$451</definedName>
    <definedName name="Slicer_Ship_City">#N/A</definedName>
  </definedNames>
  <calcPr calcId="171027"/>
  <pivotCaches>
    <pivotCache cacheId="24"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E2" i="14" l="1"/>
  <c r="D3" i="14"/>
  <c r="D4" i="14"/>
  <c r="D5" i="14"/>
  <c r="D6" i="14"/>
  <c r="D7" i="14"/>
  <c r="D8"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2" i="14"/>
  <c r="N8" i="8"/>
  <c r="F3" i="9"/>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2" i="1"/>
  <c r="W3" i="1"/>
  <c r="W4" i="1"/>
  <c r="W5" i="1"/>
  <c r="W6" i="1"/>
  <c r="W7" i="1"/>
  <c r="W8" i="1"/>
  <c r="W9" i="1"/>
  <c r="W10" i="1"/>
  <c r="W11" i="1"/>
  <c r="W12" i="1"/>
  <c r="W13" i="1"/>
  <c r="W14" i="1"/>
  <c r="W15" i="1"/>
  <c r="W16" i="1"/>
  <c r="W17" i="1"/>
  <c r="W18" i="1"/>
  <c r="W19" i="1"/>
  <c r="W24"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2" i="1"/>
  <c r="U7" i="1"/>
  <c r="U24" i="1"/>
  <c r="U25" i="1"/>
  <c r="U26" i="1"/>
  <c r="U27" i="1"/>
  <c r="U28" i="1"/>
  <c r="U29" i="1"/>
  <c r="U31" i="1"/>
  <c r="U32" i="1"/>
  <c r="U33" i="1"/>
  <c r="U34" i="1"/>
  <c r="U35" i="1"/>
  <c r="U36" i="1"/>
  <c r="U38" i="1"/>
  <c r="D4" i="9"/>
  <c r="D5" i="9"/>
  <c r="B6" i="9"/>
  <c r="D3" i="9"/>
  <c r="B4" i="8"/>
  <c r="C7" i="8" s="1"/>
  <c r="B10" i="7"/>
  <c r="E3" i="7" s="1"/>
  <c r="O40" i="1"/>
  <c r="O39" i="1"/>
  <c r="O24" i="1"/>
  <c r="O7" i="1"/>
  <c r="T25" i="1"/>
  <c r="T26" i="1"/>
  <c r="T27" i="1"/>
  <c r="T28" i="1"/>
  <c r="T29" i="1"/>
  <c r="T30" i="1"/>
  <c r="T31" i="1"/>
  <c r="T32" i="1"/>
  <c r="T33" i="1"/>
  <c r="T34" i="1"/>
  <c r="T35" i="1"/>
  <c r="T36" i="1"/>
  <c r="T37" i="1"/>
  <c r="T38" i="1"/>
  <c r="Q20" i="1"/>
  <c r="W20" i="1" s="1"/>
  <c r="Q21" i="1"/>
  <c r="W21" i="1" s="1"/>
  <c r="Q22" i="1"/>
  <c r="W22" i="1" s="1"/>
  <c r="Q23" i="1"/>
  <c r="W23" i="1" s="1"/>
  <c r="Q25" i="1"/>
  <c r="W25" i="1" s="1"/>
  <c r="Q26" i="1"/>
  <c r="W26" i="1" s="1"/>
  <c r="Q27" i="1"/>
  <c r="W27" i="1" s="1"/>
  <c r="Q28" i="1"/>
  <c r="W28" i="1" s="1"/>
  <c r="Q29" i="1"/>
  <c r="W29" i="1" s="1"/>
  <c r="Q30" i="1"/>
  <c r="U30" i="1" s="1"/>
  <c r="Q31" i="1"/>
  <c r="W31" i="1" s="1"/>
  <c r="Q32" i="1"/>
  <c r="W32" i="1" s="1"/>
  <c r="Q33" i="1"/>
  <c r="W33" i="1" s="1"/>
  <c r="Q34" i="1"/>
  <c r="W34" i="1" s="1"/>
  <c r="Q35" i="1"/>
  <c r="W35" i="1" s="1"/>
  <c r="Q36" i="1"/>
  <c r="W36" i="1" s="1"/>
  <c r="Q37" i="1"/>
  <c r="U37" i="1" s="1"/>
  <c r="Q38" i="1"/>
  <c r="W38" i="1" s="1"/>
  <c r="Q2" i="1"/>
  <c r="W2" i="1" s="1"/>
  <c r="M3" i="1"/>
  <c r="T3" i="1" s="1"/>
  <c r="U3" i="1" s="1"/>
  <c r="M4" i="1"/>
  <c r="T4" i="1" s="1"/>
  <c r="U4" i="1" s="1"/>
  <c r="M5" i="1"/>
  <c r="T5" i="1" s="1"/>
  <c r="U5" i="1" s="1"/>
  <c r="M6" i="1"/>
  <c r="T6" i="1" s="1"/>
  <c r="U6" i="1" s="1"/>
  <c r="M8" i="1"/>
  <c r="T8" i="1" s="1"/>
  <c r="U8" i="1" s="1"/>
  <c r="M9" i="1"/>
  <c r="T9" i="1" s="1"/>
  <c r="U9" i="1" s="1"/>
  <c r="M10" i="1"/>
  <c r="T10" i="1" s="1"/>
  <c r="U10" i="1" s="1"/>
  <c r="M11" i="1"/>
  <c r="T11" i="1" s="1"/>
  <c r="U11" i="1" s="1"/>
  <c r="M12" i="1"/>
  <c r="T12" i="1" s="1"/>
  <c r="U12" i="1" s="1"/>
  <c r="M13" i="1"/>
  <c r="T13" i="1" s="1"/>
  <c r="U13" i="1" s="1"/>
  <c r="M14" i="1"/>
  <c r="T14" i="1" s="1"/>
  <c r="U14" i="1" s="1"/>
  <c r="M15" i="1"/>
  <c r="T15" i="1" s="1"/>
  <c r="U15" i="1" s="1"/>
  <c r="M16" i="1"/>
  <c r="T16" i="1" s="1"/>
  <c r="U16" i="1" s="1"/>
  <c r="M17" i="1"/>
  <c r="T17" i="1" s="1"/>
  <c r="U17" i="1" s="1"/>
  <c r="M18" i="1"/>
  <c r="T18" i="1" s="1"/>
  <c r="U18" i="1" s="1"/>
  <c r="M19" i="1"/>
  <c r="T19" i="1" s="1"/>
  <c r="U19" i="1" s="1"/>
  <c r="M20" i="1"/>
  <c r="T20" i="1" s="1"/>
  <c r="M21" i="1"/>
  <c r="T21" i="1" s="1"/>
  <c r="M22" i="1"/>
  <c r="T22" i="1" s="1"/>
  <c r="M23" i="1"/>
  <c r="T23" i="1" s="1"/>
  <c r="M2" i="1"/>
  <c r="T2" i="1" s="1"/>
  <c r="U23" i="1" l="1"/>
  <c r="U22" i="1"/>
  <c r="W30" i="1"/>
  <c r="W37" i="1"/>
  <c r="U2" i="1"/>
  <c r="U20" i="1"/>
  <c r="U21" i="1"/>
  <c r="D6" i="9"/>
  <c r="E3" i="8" l="1"/>
</calcChain>
</file>

<file path=xl/connections.xml><?xml version="1.0" encoding="utf-8"?>
<connections xmlns="http://schemas.openxmlformats.org/spreadsheetml/2006/main">
  <connection id="1" name="isoc_ci_in_h_1_Data" type="6" refreshedVersion="6" background="1" saveData="1">
    <textPr codePage="437" sourceFile="C:\Users\James Jones\Desktop\End_User_Final\excel\isoc_ci_in_h_1_Data.csv" tab="0" comma="1">
      <textFields count="6">
        <textField/>
        <textField/>
        <textField/>
        <textField/>
        <textField/>
        <textField/>
      </textFields>
    </textPr>
  </connection>
</connections>
</file>

<file path=xl/sharedStrings.xml><?xml version="1.0" encoding="utf-8"?>
<sst xmlns="http://schemas.openxmlformats.org/spreadsheetml/2006/main" count="2258" uniqueCount="241">
  <si>
    <t>Order ID</t>
  </si>
  <si>
    <t>Employee</t>
  </si>
  <si>
    <t>Customer</t>
  </si>
  <si>
    <t>Order Date</t>
  </si>
  <si>
    <t>Shipped Date</t>
  </si>
  <si>
    <t>Ship Name</t>
  </si>
  <si>
    <t>Ship Address</t>
  </si>
  <si>
    <t>Ship City</t>
  </si>
  <si>
    <t>Ship State/Province</t>
  </si>
  <si>
    <t>Ship ZIP/Postal Code</t>
  </si>
  <si>
    <t>Ship Country/Region</t>
  </si>
  <si>
    <t>Shipping Fee</t>
  </si>
  <si>
    <t>Taxes</t>
  </si>
  <si>
    <t>Payment Type</t>
  </si>
  <si>
    <t>Paid Date</t>
  </si>
  <si>
    <t>Tax Rate</t>
  </si>
  <si>
    <t>Tax Status</t>
  </si>
  <si>
    <t>Status ID</t>
  </si>
  <si>
    <t>9</t>
  </si>
  <si>
    <t>27</t>
  </si>
  <si>
    <t/>
  </si>
  <si>
    <t>Karen Toh</t>
  </si>
  <si>
    <t>789 27th Street</t>
  </si>
  <si>
    <t>Las Vegas</t>
  </si>
  <si>
    <t>NV</t>
  </si>
  <si>
    <t>99999</t>
  </si>
  <si>
    <t>USA</t>
  </si>
  <si>
    <t>Check</t>
  </si>
  <si>
    <t>3</t>
  </si>
  <si>
    <t>4</t>
  </si>
  <si>
    <t>Christina Lee</t>
  </si>
  <si>
    <t>123 4th Street</t>
  </si>
  <si>
    <t>New York</t>
  </si>
  <si>
    <t>NY</t>
  </si>
  <si>
    <t>Credit Card</t>
  </si>
  <si>
    <t>12</t>
  </si>
  <si>
    <t>John Edwards</t>
  </si>
  <si>
    <t>123 12th Street</t>
  </si>
  <si>
    <t>6</t>
  </si>
  <si>
    <t>8</t>
  </si>
  <si>
    <t>Elizabeth Andersen</t>
  </si>
  <si>
    <t>123 8th Street</t>
  </si>
  <si>
    <t>Portland</t>
  </si>
  <si>
    <t>OR</t>
  </si>
  <si>
    <t>29</t>
  </si>
  <si>
    <t>Soo Jung Lee</t>
  </si>
  <si>
    <t>789 29th Street</t>
  </si>
  <si>
    <t>Denver</t>
  </si>
  <si>
    <t>CO</t>
  </si>
  <si>
    <t>Thomas Axen</t>
  </si>
  <si>
    <t>123 3rd Street</t>
  </si>
  <si>
    <t>Los Angelas</t>
  </si>
  <si>
    <t>CA</t>
  </si>
  <si>
    <t>Cash</t>
  </si>
  <si>
    <t>Francisco Pérez-Olaeta</t>
  </si>
  <si>
    <t>123 6th Street</t>
  </si>
  <si>
    <t>Milwaukee</t>
  </si>
  <si>
    <t>WI</t>
  </si>
  <si>
    <t>28</t>
  </si>
  <si>
    <t>Amritansh Raghav</t>
  </si>
  <si>
    <t>789 28th Street</t>
  </si>
  <si>
    <t>Memphis</t>
  </si>
  <si>
    <t>TN</t>
  </si>
  <si>
    <t>10</t>
  </si>
  <si>
    <t>Roland Wacker</t>
  </si>
  <si>
    <t>123 10th Street</t>
  </si>
  <si>
    <t>Chicago</t>
  </si>
  <si>
    <t>IL</t>
  </si>
  <si>
    <t>7</t>
  </si>
  <si>
    <t>Sven Mortensen</t>
  </si>
  <si>
    <t>123 9th Street</t>
  </si>
  <si>
    <t>Salt Lake City</t>
  </si>
  <si>
    <t>UT</t>
  </si>
  <si>
    <t>25</t>
  </si>
  <si>
    <t>John Rodman</t>
  </si>
  <si>
    <t>789 25th Street</t>
  </si>
  <si>
    <t>26</t>
  </si>
  <si>
    <t>Run Liu</t>
  </si>
  <si>
    <t>789 26th Street</t>
  </si>
  <si>
    <t>Miami</t>
  </si>
  <si>
    <t>FL</t>
  </si>
  <si>
    <t>2</t>
  </si>
  <si>
    <t>0</t>
  </si>
  <si>
    <t>Check Count</t>
  </si>
  <si>
    <t>Credit Card Count</t>
  </si>
  <si>
    <t>Cash Count</t>
  </si>
  <si>
    <t>Grand Count</t>
  </si>
  <si>
    <t>Grand Total</t>
  </si>
  <si>
    <t>(All)</t>
  </si>
  <si>
    <t>Shipping Totals per month</t>
  </si>
  <si>
    <t>CustomerID</t>
  </si>
  <si>
    <t>Total Order Cost</t>
  </si>
  <si>
    <t>revenue 2016</t>
  </si>
  <si>
    <t>cost of product</t>
  </si>
  <si>
    <t>fixed cost</t>
  </si>
  <si>
    <t>output</t>
  </si>
  <si>
    <t>gross margin</t>
  </si>
  <si>
    <t>Cost</t>
  </si>
  <si>
    <t>term</t>
  </si>
  <si>
    <t>monthly payment</t>
  </si>
  <si>
    <t>yearly increase</t>
  </si>
  <si>
    <t>cloud service cost</t>
  </si>
  <si>
    <t>Saas</t>
  </si>
  <si>
    <t>PaaS</t>
  </si>
  <si>
    <t>Iaas</t>
  </si>
  <si>
    <t>Total</t>
  </si>
  <si>
    <t>Product</t>
  </si>
  <si>
    <t>Revenue</t>
  </si>
  <si>
    <t>R&amp;D Funds</t>
  </si>
  <si>
    <t>R&amp;D Earning</t>
  </si>
  <si>
    <t>Target</t>
  </si>
  <si>
    <t>input</t>
  </si>
  <si>
    <t>input2</t>
  </si>
  <si>
    <t>output2</t>
  </si>
  <si>
    <t>Iass - percemtage</t>
  </si>
  <si>
    <t>Paas minus percent</t>
  </si>
  <si>
    <t>Changing Cells:</t>
  </si>
  <si>
    <t>Current Values:</t>
  </si>
  <si>
    <t>Result Cells:</t>
  </si>
  <si>
    <t>Created by tyler jones on 8/13/2017
Modified by tyler jones on 8/13/2017</t>
  </si>
  <si>
    <t>IaaS</t>
  </si>
  <si>
    <t>Paas</t>
  </si>
  <si>
    <t>Lowered revenue</t>
  </si>
  <si>
    <t>Cost vs tax</t>
  </si>
  <si>
    <t>Cash or Check</t>
  </si>
  <si>
    <t>tax rate greate than 5%</t>
  </si>
  <si>
    <t>Cash and tax</t>
  </si>
  <si>
    <t>Edited by Jones</t>
  </si>
  <si>
    <t>emp id:</t>
  </si>
  <si>
    <t>Did Jones Edit all of these sheets?</t>
  </si>
  <si>
    <t>tin00112</t>
  </si>
  <si>
    <t>Code:</t>
  </si>
  <si>
    <t xml:space="preserve">Within the last calendar year before the survey, the EU aggregates are not comparable from 2011 to 2013 (question not covered by all countries, EU aggregate incomplete). Change of question in 2014 may have an impact on comparability over time. </t>
  </si>
  <si>
    <t>Short Description:</t>
  </si>
  <si>
    <t>http://ec.europa.eu/geninfo/legal_notices_en.htm</t>
  </si>
  <si>
    <t>General Disclaimer of the EC website:</t>
  </si>
  <si>
    <t>http://ec.europa.eu/eurostat/tgm/table.do?tab=table&amp;init=1&amp;plugin=1&amp;language=en&amp;pcode=tin00112</t>
  </si>
  <si>
    <t>Hyperlink to the table:</t>
  </si>
  <si>
    <t>14 Aug 2017 01:48:57 CEST</t>
  </si>
  <si>
    <t>Date of extraction:</t>
  </si>
  <si>
    <t>09.08.2017</t>
  </si>
  <si>
    <t>Last update:</t>
  </si>
  <si>
    <t>Eurostat</t>
  </si>
  <si>
    <t>Source of Data:</t>
  </si>
  <si>
    <t xml:space="preserve">:=not available u=low reliability b=break in time series c=confidential </t>
  </si>
  <si>
    <t>:</t>
  </si>
  <si>
    <t>New Zealand</t>
  </si>
  <si>
    <t>Australia</t>
  </si>
  <si>
    <t>South Korea</t>
  </si>
  <si>
    <t>Japan</t>
  </si>
  <si>
    <t>Canada</t>
  </si>
  <si>
    <t>Turkey</t>
  </si>
  <si>
    <t>Serbia</t>
  </si>
  <si>
    <t>Albania</t>
  </si>
  <si>
    <t>Former Yugoslav Republic of Macedonia, the</t>
  </si>
  <si>
    <t>Montenegro</t>
  </si>
  <si>
    <t>Switzerland</t>
  </si>
  <si>
    <t>Norway</t>
  </si>
  <si>
    <t>Liechtenstein</t>
  </si>
  <si>
    <t>Iceland</t>
  </si>
  <si>
    <t>United Kingdom</t>
  </si>
  <si>
    <t>Sweden</t>
  </si>
  <si>
    <t>Finland</t>
  </si>
  <si>
    <t>Slovakia</t>
  </si>
  <si>
    <t>Slovenia</t>
  </si>
  <si>
    <t>Romania</t>
  </si>
  <si>
    <t>Portugal</t>
  </si>
  <si>
    <t>Poland</t>
  </si>
  <si>
    <t>Austria</t>
  </si>
  <si>
    <t>Netherlands</t>
  </si>
  <si>
    <t>Malta</t>
  </si>
  <si>
    <t>Hungary</t>
  </si>
  <si>
    <t>Luxembourg</t>
  </si>
  <si>
    <t>Lithuania</t>
  </si>
  <si>
    <t>Latvia</t>
  </si>
  <si>
    <t>Cyprus</t>
  </si>
  <si>
    <t>Italy</t>
  </si>
  <si>
    <t>Croatia</t>
  </si>
  <si>
    <t>France</t>
  </si>
  <si>
    <t>Spain</t>
  </si>
  <si>
    <t>Greece</t>
  </si>
  <si>
    <t>Ireland</t>
  </si>
  <si>
    <t>Estonia</t>
  </si>
  <si>
    <t>Germany</t>
  </si>
  <si>
    <t>Denmark</t>
  </si>
  <si>
    <t>Czech Republic</t>
  </si>
  <si>
    <t>Bulgaria</t>
  </si>
  <si>
    <t>Belgium</t>
  </si>
  <si>
    <t>Euro area (19 countries)</t>
  </si>
  <si>
    <t>Euro area (changing composition)</t>
  </si>
  <si>
    <t>EU (27 countries)</t>
  </si>
  <si>
    <t>EU (28 countries)</t>
  </si>
  <si>
    <t>2016</t>
  </si>
  <si>
    <t>2015</t>
  </si>
  <si>
    <t>2014</t>
  </si>
  <si>
    <t>2009</t>
  </si>
  <si>
    <t>2008</t>
  </si>
  <si>
    <t>2007</t>
  </si>
  <si>
    <t>2006</t>
  </si>
  <si>
    <t>2005</t>
  </si>
  <si>
    <t>2004</t>
  </si>
  <si>
    <t>2003</t>
  </si>
  <si>
    <t>geo\time</t>
  </si>
  <si>
    <t>All enterprises, without financial sector (10 persons employed or more)</t>
  </si>
  <si>
    <t>% of enterprises with at least 10 persons employed in the given NACE sectors, by size class. NACE Rev 2 since 2009 (break in series in 2009)</t>
  </si>
  <si>
    <t>Enterprises having purchased online (at least 1%)</t>
  </si>
  <si>
    <t xml:space="preserve"> company a</t>
  </si>
  <si>
    <t xml:space="preserve"> company b</t>
  </si>
  <si>
    <t xml:space="preserve"> company c</t>
  </si>
  <si>
    <t>Service</t>
  </si>
  <si>
    <t>Company</t>
  </si>
  <si>
    <t>A</t>
  </si>
  <si>
    <t xml:space="preserve"> serv334</t>
  </si>
  <si>
    <t>B</t>
  </si>
  <si>
    <t xml:space="preserve"> serv221</t>
  </si>
  <si>
    <t>C</t>
  </si>
  <si>
    <t xml:space="preserve"> serv553</t>
  </si>
  <si>
    <t>D</t>
  </si>
  <si>
    <t xml:space="preserve"> serv3334</t>
  </si>
  <si>
    <t xml:space="preserve"> serv556</t>
  </si>
  <si>
    <t xml:space="preserve"> serv443</t>
  </si>
  <si>
    <t xml:space="preserve"> serv111</t>
  </si>
  <si>
    <t xml:space="preserve"> serv998</t>
  </si>
  <si>
    <t>Sever</t>
  </si>
  <si>
    <t>company only</t>
  </si>
  <si>
    <t>Nested Text</t>
  </si>
  <si>
    <t>TIME</t>
  </si>
  <si>
    <t>GEO</t>
  </si>
  <si>
    <t>UNIT</t>
  </si>
  <si>
    <t>HHTYP</t>
  </si>
  <si>
    <t>Value</t>
  </si>
  <si>
    <t>Flag and Footnotes</t>
  </si>
  <si>
    <t>European Union (28 countries)</t>
  </si>
  <si>
    <t>Percentage of households</t>
  </si>
  <si>
    <t>European Union (27 countries)</t>
  </si>
  <si>
    <t>European Union (25 countries)</t>
  </si>
  <si>
    <t>European Union (15 countries)</t>
  </si>
  <si>
    <t>Euro area (EA11-2000, EA12-2006, EA13-2007, EA15-2008, EA16-2010, EA17-2013, EA18-2014, EA19)</t>
  </si>
  <si>
    <t>Germany (until 1990 former territory of the FRG)</t>
  </si>
  <si>
    <t>United States</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</si>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</sst>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8" formatCode="&quot;$&quot;#,##0.00_);[Red]\(&quot;$&quot;#,##0.00\)"/>
    <numFmt numFmtId="44" formatCode="_(&quot;$&quot;* #,##0.00_);_(&quot;$&quot;* \(#,##0.00\);_(&quot;$&quot;* &quot;-&quot;??_);_(@_)"/>
    <numFmt numFmtId="164" formatCode="\$#,##0.00;\(\$#,##0.00\)"/>
    <numFmt numFmtId="165" formatCode="_(&quot;$&quot;* #,##0.000_);_(&quot;$&quot;* \(#,##0.000\);_(&quot;$&quot;* &quot;-&quot;??_);_(@_)"/>
    <numFmt numFmtId="166" formatCode="_(&quot;$&quot;* #,##0_);_(&quot;$&quot;* \(#,##0\);_(&quot;$&quot;* &quot;-&quot;??_);_(@_)"/>
  </numFmts>
  <fonts count="18"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sz val="10"/>
      <name val="Arial"/>
      <family val="2"/>
    </font>
  </fonts>
  <fills count="1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21">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4" fontId="11" fillId="0" borderId="0" applyFont="0" applyFill="0" applyBorder="0" applyAlignment="0" applyProtection="0"/>
    <xf numFmtId="9" fontId="11" fillId="0" borderId="0" applyFont="0" applyFill="0" applyBorder="0" applyAlignment="0" applyProtection="0"/>
    <xf numFmtId="0" fontId="17" fillId="10" borderId="0"/>
  </cellStyleXfs>
  <cellXfs count="70">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vertical="center" wrapText="1"/>
    </xf>
    <xf numFmtId="14" fontId="6" fillId="6" borderId="5" xfId="0" applyNumberFormat="1" applyFont="1" applyFill="1" applyBorder="1" applyAlignment="1" applyProtection="1">
      <alignment horizontal="right" vertical="center" wrapText="1"/>
    </xf>
    <xf numFmtId="0" fontId="7" fillId="7" borderId="6" xfId="0" applyFont="1" applyFill="1" applyBorder="1" applyAlignment="1" applyProtection="1">
      <alignment vertical="center" wrapText="1"/>
    </xf>
    <xf numFmtId="164" fontId="8" fillId="8" borderId="7" xfId="0" applyNumberFormat="1" applyFont="1" applyFill="1" applyBorder="1" applyAlignment="1" applyProtection="1">
      <alignment horizontal="right" vertical="center" wrapText="1"/>
    </xf>
    <xf numFmtId="0" fontId="10" fillId="10" borderId="9" xfId="0" applyFont="1" applyFill="1" applyBorder="1" applyAlignment="1" applyProtection="1">
      <alignment vertical="center" wrapText="1"/>
    </xf>
    <xf numFmtId="0" fontId="3" fillId="3" borderId="9" xfId="0" applyFont="1" applyFill="1" applyBorder="1" applyAlignment="1" applyProtection="1">
      <alignment horizontal="right" vertical="center" wrapText="1"/>
    </xf>
    <xf numFmtId="0" fontId="4" fillId="4" borderId="9" xfId="0" applyFont="1" applyFill="1" applyBorder="1" applyAlignment="1" applyProtection="1">
      <alignment vertical="center" wrapText="1"/>
    </xf>
    <xf numFmtId="0" fontId="5" fillId="5" borderId="9" xfId="0" applyFont="1" applyFill="1" applyBorder="1" applyAlignment="1" applyProtection="1">
      <alignment vertical="center" wrapText="1"/>
    </xf>
    <xf numFmtId="14" fontId="6" fillId="6" borderId="9" xfId="0" applyNumberFormat="1" applyFont="1" applyFill="1" applyBorder="1" applyAlignment="1" applyProtection="1">
      <alignment horizontal="right" vertical="center" wrapText="1"/>
    </xf>
    <xf numFmtId="0" fontId="7" fillId="7" borderId="9" xfId="0" applyFont="1" applyFill="1" applyBorder="1" applyAlignment="1" applyProtection="1">
      <alignment vertical="center" wrapText="1"/>
    </xf>
    <xf numFmtId="164" fontId="8" fillId="8" borderId="9" xfId="0" applyNumberFormat="1" applyFont="1" applyFill="1" applyBorder="1" applyAlignment="1" applyProtection="1">
      <alignment horizontal="right" vertical="center" wrapText="1"/>
    </xf>
    <xf numFmtId="164" fontId="1" fillId="8" borderId="9" xfId="0" applyNumberFormat="1" applyFont="1" applyFill="1" applyBorder="1" applyAlignment="1" applyProtection="1">
      <alignment horizontal="right" vertical="center" wrapText="1"/>
    </xf>
    <xf numFmtId="14" fontId="6" fillId="6" borderId="0" xfId="0" applyNumberFormat="1" applyFont="1" applyFill="1" applyBorder="1" applyAlignment="1" applyProtection="1">
      <alignment horizontal="right" vertical="center" wrapText="1"/>
    </xf>
    <xf numFmtId="0" fontId="3" fillId="3" borderId="0" xfId="0" applyFont="1" applyFill="1" applyBorder="1" applyAlignment="1" applyProtection="1">
      <alignment horizontal="right" vertical="center" wrapText="1"/>
    </xf>
    <xf numFmtId="0" fontId="4" fillId="4" borderId="0" xfId="0" applyFont="1" applyFill="1" applyBorder="1" applyAlignment="1" applyProtection="1">
      <alignment vertical="center" wrapText="1"/>
    </xf>
    <xf numFmtId="0" fontId="5" fillId="5" borderId="0" xfId="0" applyFont="1" applyFill="1" applyBorder="1" applyAlignment="1" applyProtection="1">
      <alignment vertical="center" wrapText="1"/>
    </xf>
    <xf numFmtId="0" fontId="7" fillId="7" borderId="0" xfId="0" applyFont="1" applyFill="1" applyBorder="1" applyAlignment="1" applyProtection="1">
      <alignment vertical="center" wrapText="1"/>
    </xf>
    <xf numFmtId="164" fontId="8" fillId="8" borderId="0" xfId="0" applyNumberFormat="1" applyFont="1" applyFill="1" applyBorder="1" applyAlignment="1" applyProtection="1">
      <alignment horizontal="right" vertical="center" wrapText="1"/>
    </xf>
    <xf numFmtId="0" fontId="10" fillId="10" borderId="0" xfId="0" applyFont="1" applyFill="1" applyBorder="1" applyAlignment="1" applyProtection="1">
      <alignment vertical="center" wrapText="1"/>
    </xf>
    <xf numFmtId="164" fontId="1" fillId="8" borderId="0" xfId="0" applyNumberFormat="1" applyFont="1" applyFill="1" applyBorder="1" applyAlignment="1" applyProtection="1">
      <alignment horizontal="right" vertical="center" wrapText="1"/>
    </xf>
    <xf numFmtId="0" fontId="0" fillId="0" borderId="5" xfId="0" applyBorder="1"/>
    <xf numFmtId="0" fontId="0" fillId="0" borderId="0" xfId="0" pivotButton="1"/>
    <xf numFmtId="0" fontId="0" fillId="0" borderId="0" xfId="0" applyAlignment="1">
      <alignment horizontal="left"/>
    </xf>
    <xf numFmtId="0" fontId="0" fillId="0" borderId="0" xfId="0" applyNumberFormat="1"/>
    <xf numFmtId="0" fontId="9" fillId="9" borderId="8" xfId="2" applyNumberFormat="1" applyFont="1" applyFill="1" applyBorder="1" applyAlignment="1" applyProtection="1">
      <alignment horizontal="right" vertical="center" wrapText="1"/>
    </xf>
    <xf numFmtId="0" fontId="1" fillId="2" borderId="10" xfId="0" applyFont="1" applyFill="1" applyBorder="1" applyAlignment="1" applyProtection="1">
      <alignment horizontal="center" vertical="center"/>
    </xf>
    <xf numFmtId="39" fontId="0" fillId="0" borderId="0" xfId="0" applyNumberFormat="1"/>
    <xf numFmtId="0" fontId="9" fillId="9" borderId="9" xfId="2" applyNumberFormat="1" applyFont="1" applyFill="1" applyBorder="1" applyAlignment="1" applyProtection="1">
      <alignment horizontal="right" vertical="center" wrapText="1"/>
    </xf>
    <xf numFmtId="0" fontId="9" fillId="9" borderId="0" xfId="2" applyNumberFormat="1" applyFont="1" applyFill="1" applyBorder="1" applyAlignment="1" applyProtection="1">
      <alignment horizontal="right" vertical="center" wrapText="1"/>
    </xf>
    <xf numFmtId="44" fontId="0" fillId="0" borderId="0" xfId="1" applyFont="1"/>
    <xf numFmtId="9" fontId="0" fillId="0" borderId="0" xfId="0" applyNumberFormat="1"/>
    <xf numFmtId="0" fontId="0" fillId="12" borderId="11" xfId="0" applyFill="1" applyBorder="1"/>
    <xf numFmtId="0" fontId="0" fillId="11" borderId="12" xfId="0" applyFill="1" applyBorder="1"/>
    <xf numFmtId="9" fontId="0" fillId="12" borderId="13" xfId="0" applyNumberFormat="1" applyFill="1" applyBorder="1"/>
    <xf numFmtId="44" fontId="0" fillId="11" borderId="14" xfId="0" applyNumberFormat="1" applyFill="1" applyBorder="1"/>
    <xf numFmtId="0" fontId="0" fillId="11" borderId="14" xfId="0" applyFill="1" applyBorder="1"/>
    <xf numFmtId="9" fontId="0" fillId="12" borderId="15" xfId="0" applyNumberFormat="1" applyFill="1" applyBorder="1"/>
    <xf numFmtId="0" fontId="0" fillId="11" borderId="16" xfId="0" applyFill="1" applyBorder="1"/>
    <xf numFmtId="9" fontId="0" fillId="0" borderId="0" xfId="2" applyFont="1"/>
    <xf numFmtId="8" fontId="0" fillId="0" borderId="0" xfId="0" applyNumberFormat="1"/>
    <xf numFmtId="8" fontId="0" fillId="0" borderId="1" xfId="0" applyNumberFormat="1" applyBorder="1"/>
    <xf numFmtId="10" fontId="0" fillId="13" borderId="1" xfId="2" applyNumberFormat="1" applyFont="1" applyFill="1" applyBorder="1"/>
    <xf numFmtId="44" fontId="0" fillId="13" borderId="1" xfId="1" applyFont="1" applyFill="1" applyBorder="1"/>
    <xf numFmtId="44" fontId="0" fillId="14" borderId="1" xfId="1" applyFont="1" applyFill="1" applyBorder="1"/>
    <xf numFmtId="44" fontId="0" fillId="0" borderId="1" xfId="1" applyFont="1" applyBorder="1"/>
    <xf numFmtId="165" fontId="0" fillId="0" borderId="0" xfId="1" applyNumberFormat="1" applyFont="1"/>
    <xf numFmtId="166" fontId="0" fillId="0" borderId="0" xfId="1" applyNumberFormat="1" applyFont="1"/>
    <xf numFmtId="0" fontId="0" fillId="0" borderId="0" xfId="0" applyFill="1" applyBorder="1" applyAlignment="1"/>
    <xf numFmtId="9" fontId="0" fillId="0" borderId="0" xfId="0" applyNumberFormat="1" applyFill="1" applyBorder="1" applyAlignment="1"/>
    <xf numFmtId="166" fontId="0" fillId="0" borderId="18" xfId="0" applyNumberFormat="1" applyFill="1" applyBorder="1" applyAlignment="1"/>
    <xf numFmtId="0" fontId="12" fillId="15" borderId="19" xfId="0" applyFont="1" applyFill="1" applyBorder="1" applyAlignment="1">
      <alignment horizontal="left"/>
    </xf>
    <xf numFmtId="0" fontId="12" fillId="15" borderId="17" xfId="0" applyFont="1" applyFill="1" applyBorder="1" applyAlignment="1">
      <alignment horizontal="left"/>
    </xf>
    <xf numFmtId="0" fontId="0" fillId="0" borderId="20" xfId="0" applyFill="1" applyBorder="1" applyAlignment="1"/>
    <xf numFmtId="0" fontId="13" fillId="16" borderId="0" xfId="0" applyFont="1" applyFill="1" applyBorder="1" applyAlignment="1">
      <alignment horizontal="left"/>
    </xf>
    <xf numFmtId="0" fontId="14" fillId="16" borderId="20" xfId="0" applyFont="1" applyFill="1" applyBorder="1" applyAlignment="1">
      <alignment horizontal="left"/>
    </xf>
    <xf numFmtId="0" fontId="13" fillId="16" borderId="18" xfId="0" applyFont="1" applyFill="1" applyBorder="1" applyAlignment="1">
      <alignment horizontal="left"/>
    </xf>
    <xf numFmtId="0" fontId="15" fillId="15" borderId="17" xfId="0" applyFont="1" applyFill="1" applyBorder="1" applyAlignment="1">
      <alignment horizontal="right"/>
    </xf>
    <xf numFmtId="0" fontId="15" fillId="15" borderId="19" xfId="0" applyFont="1" applyFill="1" applyBorder="1" applyAlignment="1">
      <alignment horizontal="right"/>
    </xf>
    <xf numFmtId="9" fontId="0" fillId="17" borderId="0" xfId="0" applyNumberFormat="1" applyFill="1" applyBorder="1" applyAlignment="1"/>
    <xf numFmtId="0" fontId="16" fillId="0" borderId="0" xfId="0" applyFont="1" applyFill="1" applyBorder="1" applyAlignment="1">
      <alignment vertical="top" wrapText="1"/>
    </xf>
    <xf numFmtId="0" fontId="2" fillId="3" borderId="0" xfId="0" applyFont="1" applyFill="1" applyBorder="1" applyAlignment="1" applyProtection="1">
      <alignment horizontal="right" vertical="center" wrapText="1"/>
    </xf>
    <xf numFmtId="0" fontId="17" fillId="10" borderId="0" xfId="3"/>
    <xf numFmtId="0" fontId="17" fillId="10" borderId="0" xfId="3" applyAlignment="1">
      <alignment horizontal="right"/>
    </xf>
    <xf numFmtId="0" fontId="0" fillId="0" borderId="0" xfId="0" applyAlignment="1">
      <alignment vertical="center"/>
    </xf>
    <xf numFmtId="44" fontId="0" fillId="0" borderId="0" xfId="1" applyFont="1" applyProtection="1">
      <protection locked="0"/>
    </xf>
    <xf numFmtId="9" fontId="0" fillId="0" borderId="0" xfId="0" applyNumberFormat="1" applyProtection="1">
      <protection locked="0"/>
    </xf>
  </cellXfs>
  <cellStyles count="4">
    <cellStyle name="Currency" xfId="1" builtinId="4"/>
    <cellStyle name="Normal" xfId="0" builtinId="0"/>
    <cellStyle name="Normal 2" xfId="3"/>
    <cellStyle name="Percent" xfId="2" builtinId="5"/>
  </cellStyles>
  <dxfs count="3">
    <dxf>
      <font>
        <b val="0"/>
        <i val="0"/>
        <strike val="0"/>
        <condense val="0"/>
        <extend val="0"/>
        <outline val="0"/>
        <shadow val="0"/>
        <u val="none"/>
        <vertAlign val="baseline"/>
        <sz val="11"/>
        <color theme="1"/>
        <name val="Calibri"/>
        <family val="2"/>
        <scheme val="minor"/>
      </font>
      <numFmt numFmtId="166" formatCode="_(&quot;$&quot;* #,##0_);_(&quot;$&quot;* \(#,##0\);_(&quot;$&quot;*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5" formatCode="_(&quot;$&quot;* #,##0.000_);_(&quot;$&quot;* \(#,##0.000\);_(&quot;$&quot;* &quot;-&quot;??_);_(@_)"/>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2.xml"/><Relationship Id="rId7" Type="http://schemas.openxmlformats.org/officeDocument/2006/relationships/worksheet" Target="worksheets/sheet6.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1.xml"/><Relationship Id="rId16" Type="http://schemas.openxmlformats.org/officeDocument/2006/relationships/styles" Target="styles.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worksheet" Target="worksheets/sheet10.xml"/><Relationship Id="rId5" Type="http://schemas.openxmlformats.org/officeDocument/2006/relationships/worksheet" Target="worksheets/sheet4.xml"/><Relationship Id="rId15" Type="http://schemas.openxmlformats.org/officeDocument/2006/relationships/connections" Target="connections.xml"/><Relationship Id="rId10" Type="http://schemas.openxmlformats.org/officeDocument/2006/relationships/worksheet" Target="worksheets/sheet9.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Orders.xlsx]Pivot Report!PivotTable7</c:name>
    <c:fmtId val="3"/>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Report'!$C$5:$C$6</c:f>
              <c:strCache>
                <c:ptCount val="1"/>
                <c:pt idx="0">
                  <c:v>2</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Report'!$B$7:$B$18</c:f>
              <c:strCache>
                <c:ptCount val="11"/>
                <c:pt idx="0">
                  <c:v>10</c:v>
                </c:pt>
                <c:pt idx="1">
                  <c:v>12</c:v>
                </c:pt>
                <c:pt idx="2">
                  <c:v>25</c:v>
                </c:pt>
                <c:pt idx="3">
                  <c:v>26</c:v>
                </c:pt>
                <c:pt idx="4">
                  <c:v>27</c:v>
                </c:pt>
                <c:pt idx="5">
                  <c:v>28</c:v>
                </c:pt>
                <c:pt idx="6">
                  <c:v>3</c:v>
                </c:pt>
                <c:pt idx="7">
                  <c:v>4</c:v>
                </c:pt>
                <c:pt idx="8">
                  <c:v>6</c:v>
                </c:pt>
                <c:pt idx="9">
                  <c:v>8</c:v>
                </c:pt>
                <c:pt idx="10">
                  <c:v>9</c:v>
                </c:pt>
              </c:strCache>
            </c:strRef>
          </c:cat>
          <c:val>
            <c:numRef>
              <c:f>'Pivot Report'!$C$7:$C$18</c:f>
              <c:numCache>
                <c:formatCode>General</c:formatCode>
                <c:ptCount val="11"/>
                <c:pt idx="6">
                  <c:v>300</c:v>
                </c:pt>
                <c:pt idx="8">
                  <c:v>0</c:v>
                </c:pt>
              </c:numCache>
            </c:numRef>
          </c:val>
          <c:extLst>
            <c:ext xmlns:c16="http://schemas.microsoft.com/office/drawing/2014/chart" uri="{C3380CC4-5D6E-409C-BE32-E72D297353CC}">
              <c16:uniqueId val="{00000000-63C8-4C58-A1D3-58170340A579}"/>
            </c:ext>
          </c:extLst>
        </c:ser>
        <c:ser>
          <c:idx val="1"/>
          <c:order val="1"/>
          <c:tx>
            <c:strRef>
              <c:f>'Pivot Report'!$D$5:$D$6</c:f>
              <c:strCache>
                <c:ptCount val="1"/>
                <c:pt idx="0">
                  <c:v>4</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Report'!$B$7:$B$18</c:f>
              <c:strCache>
                <c:ptCount val="11"/>
                <c:pt idx="0">
                  <c:v>10</c:v>
                </c:pt>
                <c:pt idx="1">
                  <c:v>12</c:v>
                </c:pt>
                <c:pt idx="2">
                  <c:v>25</c:v>
                </c:pt>
                <c:pt idx="3">
                  <c:v>26</c:v>
                </c:pt>
                <c:pt idx="4">
                  <c:v>27</c:v>
                </c:pt>
                <c:pt idx="5">
                  <c:v>28</c:v>
                </c:pt>
                <c:pt idx="6">
                  <c:v>3</c:v>
                </c:pt>
                <c:pt idx="7">
                  <c:v>4</c:v>
                </c:pt>
                <c:pt idx="8">
                  <c:v>6</c:v>
                </c:pt>
                <c:pt idx="9">
                  <c:v>8</c:v>
                </c:pt>
                <c:pt idx="10">
                  <c:v>9</c:v>
                </c:pt>
              </c:strCache>
            </c:strRef>
          </c:cat>
          <c:val>
            <c:numRef>
              <c:f>'Pivot Report'!$D$7:$D$18</c:f>
              <c:numCache>
                <c:formatCode>General</c:formatCode>
                <c:ptCount val="11"/>
                <c:pt idx="0">
                  <c:v>18</c:v>
                </c:pt>
                <c:pt idx="1">
                  <c:v>5</c:v>
                </c:pt>
                <c:pt idx="6">
                  <c:v>14</c:v>
                </c:pt>
                <c:pt idx="9">
                  <c:v>100</c:v>
                </c:pt>
              </c:numCache>
            </c:numRef>
          </c:val>
          <c:extLst>
            <c:ext xmlns:c16="http://schemas.microsoft.com/office/drawing/2014/chart" uri="{C3380CC4-5D6E-409C-BE32-E72D297353CC}">
              <c16:uniqueId val="{00000001-63C8-4C58-A1D3-58170340A579}"/>
            </c:ext>
          </c:extLst>
        </c:ser>
        <c:ser>
          <c:idx val="2"/>
          <c:order val="2"/>
          <c:tx>
            <c:strRef>
              <c:f>'Pivot Report'!$E$5:$E$6</c:f>
              <c:strCache>
                <c:ptCount val="1"/>
                <c:pt idx="0">
                  <c:v>7</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Report'!$B$7:$B$18</c:f>
              <c:strCache>
                <c:ptCount val="11"/>
                <c:pt idx="0">
                  <c:v>10</c:v>
                </c:pt>
                <c:pt idx="1">
                  <c:v>12</c:v>
                </c:pt>
                <c:pt idx="2">
                  <c:v>25</c:v>
                </c:pt>
                <c:pt idx="3">
                  <c:v>26</c:v>
                </c:pt>
                <c:pt idx="4">
                  <c:v>27</c:v>
                </c:pt>
                <c:pt idx="5">
                  <c:v>28</c:v>
                </c:pt>
                <c:pt idx="6">
                  <c:v>3</c:v>
                </c:pt>
                <c:pt idx="7">
                  <c:v>4</c:v>
                </c:pt>
                <c:pt idx="8">
                  <c:v>6</c:v>
                </c:pt>
                <c:pt idx="9">
                  <c:v>8</c:v>
                </c:pt>
                <c:pt idx="10">
                  <c:v>9</c:v>
                </c:pt>
              </c:strCache>
            </c:strRef>
          </c:cat>
          <c:val>
            <c:numRef>
              <c:f>'Pivot Report'!$E$7:$E$18</c:f>
              <c:numCache>
                <c:formatCode>General</c:formatCode>
                <c:ptCount val="11"/>
                <c:pt idx="10">
                  <c:v>200</c:v>
                </c:pt>
              </c:numCache>
            </c:numRef>
          </c:val>
          <c:extLst>
            <c:ext xmlns:c16="http://schemas.microsoft.com/office/drawing/2014/chart" uri="{C3380CC4-5D6E-409C-BE32-E72D297353CC}">
              <c16:uniqueId val="{00000009-63C8-4C58-A1D3-58170340A579}"/>
            </c:ext>
          </c:extLst>
        </c:ser>
        <c:ser>
          <c:idx val="3"/>
          <c:order val="3"/>
          <c:tx>
            <c:strRef>
              <c:f>'Pivot Report'!$F$5:$F$6</c:f>
              <c:strCache>
                <c:ptCount val="1"/>
                <c:pt idx="0">
                  <c:v>9</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Report'!$B$7:$B$18</c:f>
              <c:strCache>
                <c:ptCount val="11"/>
                <c:pt idx="0">
                  <c:v>10</c:v>
                </c:pt>
                <c:pt idx="1">
                  <c:v>12</c:v>
                </c:pt>
                <c:pt idx="2">
                  <c:v>25</c:v>
                </c:pt>
                <c:pt idx="3">
                  <c:v>26</c:v>
                </c:pt>
                <c:pt idx="4">
                  <c:v>27</c:v>
                </c:pt>
                <c:pt idx="5">
                  <c:v>28</c:v>
                </c:pt>
                <c:pt idx="6">
                  <c:v>3</c:v>
                </c:pt>
                <c:pt idx="7">
                  <c:v>4</c:v>
                </c:pt>
                <c:pt idx="8">
                  <c:v>6</c:v>
                </c:pt>
                <c:pt idx="9">
                  <c:v>8</c:v>
                </c:pt>
                <c:pt idx="10">
                  <c:v>9</c:v>
                </c:pt>
              </c:strCache>
            </c:strRef>
          </c:cat>
          <c:val>
            <c:numRef>
              <c:f>'Pivot Report'!$F$7:$F$18</c:f>
              <c:numCache>
                <c:formatCode>General</c:formatCode>
                <c:ptCount val="11"/>
                <c:pt idx="2">
                  <c:v>10</c:v>
                </c:pt>
                <c:pt idx="3">
                  <c:v>120</c:v>
                </c:pt>
                <c:pt idx="4">
                  <c:v>400</c:v>
                </c:pt>
                <c:pt idx="5">
                  <c:v>20</c:v>
                </c:pt>
                <c:pt idx="7">
                  <c:v>8</c:v>
                </c:pt>
              </c:numCache>
            </c:numRef>
          </c:val>
          <c:extLst>
            <c:ext xmlns:c16="http://schemas.microsoft.com/office/drawing/2014/chart" uri="{C3380CC4-5D6E-409C-BE32-E72D297353CC}">
              <c16:uniqueId val="{0000000A-63C8-4C58-A1D3-58170340A579}"/>
            </c:ext>
          </c:extLst>
        </c:ser>
        <c:dLbls>
          <c:dLblPos val="ctr"/>
          <c:showLegendKey val="0"/>
          <c:showVal val="1"/>
          <c:showCatName val="0"/>
          <c:showSerName val="0"/>
          <c:showPercent val="0"/>
          <c:showBubbleSize val="0"/>
        </c:dLbls>
        <c:gapWidth val="150"/>
        <c:overlap val="100"/>
        <c:axId val="571547040"/>
        <c:axId val="571552944"/>
      </c:barChart>
      <c:catAx>
        <c:axId val="5715470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71552944"/>
        <c:crosses val="autoZero"/>
        <c:auto val="1"/>
        <c:lblAlgn val="ctr"/>
        <c:lblOffset val="100"/>
        <c:noMultiLvlLbl val="0"/>
      </c:catAx>
      <c:valAx>
        <c:axId val="5715529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57154704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1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8712" cy="6292273"/>
    <xdr:graphicFrame macro="">
      <xdr:nvGraphicFramePr>
        <xdr:cNvPr id="2" name="Chart 1">
          <a:extLst>
            <a:ext uri="{FF2B5EF4-FFF2-40B4-BE49-F238E27FC236}">
              <a16:creationId xmlns:a16="http://schemas.microsoft.com/office/drawing/2014/main" id="{148EA624-A63A-4387-BC20-761D81BD096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12</xdr:col>
      <xdr:colOff>82550</xdr:colOff>
      <xdr:row>3</xdr:row>
      <xdr:rowOff>82550</xdr:rowOff>
    </xdr:from>
    <xdr:to>
      <xdr:col>18</xdr:col>
      <xdr:colOff>266700</xdr:colOff>
      <xdr:row>17</xdr:row>
      <xdr:rowOff>28575</xdr:rowOff>
    </xdr:to>
    <mc:AlternateContent xmlns:mc="http://schemas.openxmlformats.org/markup-compatibility/2006" xmlns:a14="http://schemas.microsoft.com/office/drawing/2010/main">
      <mc:Choice Requires="a14">
        <xdr:graphicFrame macro="">
          <xdr:nvGraphicFramePr>
            <xdr:cNvPr id="2" name="Ship City">
              <a:extLst>
                <a:ext uri="{FF2B5EF4-FFF2-40B4-BE49-F238E27FC236}">
                  <a16:creationId xmlns:a16="http://schemas.microsoft.com/office/drawing/2014/main" id="{3D1F863E-F529-4828-B2A9-4D3A50AB14B7}"/>
                </a:ext>
              </a:extLst>
            </xdr:cNvPr>
            <xdr:cNvGraphicFramePr/>
          </xdr:nvGraphicFramePr>
          <xdr:xfrm>
            <a:off x="0" y="0"/>
            <a:ext cx="0" cy="0"/>
          </xdr:xfrm>
          <a:graphic>
            <a:graphicData uri="http://schemas.microsoft.com/office/drawing/2010/slicer">
              <sle:slicer xmlns:sle="http://schemas.microsoft.com/office/drawing/2010/slicer" name="Ship City"/>
            </a:graphicData>
          </a:graphic>
        </xdr:graphicFrame>
      </mc:Choice>
      <mc:Fallback xmlns="">
        <xdr:sp macro="" textlink="">
          <xdr:nvSpPr>
            <xdr:cNvPr id="0" name=""/>
            <xdr:cNvSpPr>
              <a:spLocks noTextEdit="1"/>
            </xdr:cNvSpPr>
          </xdr:nvSpPr>
          <xdr:spPr>
            <a:xfrm>
              <a:off x="6515100" y="635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yler jones" refreshedDate="42959.84338564815" createdVersion="6" refreshedVersion="6" minRefreshableVersion="3" recordCount="38">
  <cacheSource type="worksheet">
    <worksheetSource ref="A1:S38" sheet="Copy Of Orders"/>
  </cacheSource>
  <cacheFields count="19">
    <cacheField name="Order ID" numFmtId="0">
      <sharedItems containsString="0" containsBlank="1" containsNumber="1" containsInteger="1" minValue="30" maxValue="81" count="36">
        <n v="81"/>
        <n v="36"/>
        <n v="50"/>
        <n v="63"/>
        <n v="76"/>
        <n v="30"/>
        <n v="34"/>
        <n v="35"/>
        <n v="38"/>
        <n v="39"/>
        <n v="46"/>
        <n v="48"/>
        <n v="56"/>
        <n v="57"/>
        <n v="61"/>
        <n v="62"/>
        <n v="65"/>
        <n v="66"/>
        <n v="73"/>
        <n v="75"/>
        <n v="79"/>
        <m/>
        <n v="31"/>
        <n v="32"/>
        <n v="33"/>
        <n v="37"/>
        <n v="40"/>
        <n v="47"/>
        <n v="51"/>
        <n v="58"/>
        <n v="59"/>
        <n v="60"/>
        <n v="64"/>
        <n v="67"/>
        <n v="74"/>
        <n v="77"/>
      </sharedItems>
    </cacheField>
    <cacheField name="Employee" numFmtId="0">
      <sharedItems containsBlank="1" count="9">
        <s v="2"/>
        <s v="4"/>
        <s v="9"/>
        <s v="3"/>
        <s v="7"/>
        <m/>
        <s v=""/>
        <s v="6"/>
        <s v="8"/>
      </sharedItems>
    </cacheField>
    <cacheField name="Customer" numFmtId="0">
      <sharedItems containsBlank="1" count="13">
        <s v="3"/>
        <s v="25"/>
        <s v="27"/>
        <s v="4"/>
        <s v="29"/>
        <s v="28"/>
        <s v="8"/>
        <s v="9"/>
        <s v="6"/>
        <m/>
        <s v="12"/>
        <s v="10"/>
        <s v="26"/>
      </sharedItems>
    </cacheField>
    <cacheField name="Order Date" numFmtId="14">
      <sharedItems containsNonDate="0" containsDate="1" containsString="0" containsBlank="1" minDate="2006-01-15T00:00:00" maxDate="2006-06-24T00:00:00" count="27">
        <d v="2006-04-25T17:26:53"/>
        <d v="2006-02-23T00:00:00"/>
        <d v="2006-04-05T00:00:00"/>
        <d v="2006-04-25T00:00:00"/>
        <d v="2006-06-05T00:00:00"/>
        <d v="2006-01-15T00:00:00"/>
        <d v="2006-02-06T00:00:00"/>
        <d v="2006-02-10T00:00:00"/>
        <d v="2006-03-10T00:00:00"/>
        <d v="2006-03-22T00:00:00"/>
        <d v="2006-04-03T00:00:00"/>
        <d v="2006-04-22T00:00:00"/>
        <d v="2006-04-07T00:00:00"/>
        <d v="2006-04-12T00:00:00"/>
        <d v="2006-05-11T00:00:00"/>
        <d v="2006-05-24T00:00:00"/>
        <d v="2006-06-23T00:00:00"/>
        <m/>
        <d v="2006-01-20T00:00:00"/>
        <d v="2006-01-22T00:00:00"/>
        <d v="2006-01-30T00:00:00"/>
        <d v="2006-03-06T00:00:00"/>
        <d v="2006-03-24T00:00:00"/>
        <d v="2006-04-08T00:00:00"/>
        <d v="2006-04-30T00:00:00"/>
        <d v="2006-05-09T00:00:00"/>
        <d v="2006-06-08T00:00:00"/>
      </sharedItems>
      <fieldGroup par="18" base="3">
        <rangePr groupBy="days" startDate="2006-01-15T00:00:00" endDate="2006-06-24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24/2006"/>
        </groupItems>
      </fieldGroup>
    </cacheField>
    <cacheField name="Shipped Date" numFmtId="14">
      <sharedItems containsNonDate="0" containsDate="1" containsString="0" containsBlank="1" minDate="2006-01-22T00:00:00" maxDate="2006-06-24T00:00:00"/>
    </cacheField>
    <cacheField name="Ship Name" numFmtId="0">
      <sharedItems containsBlank="1" count="13">
        <s v="Thomas Axen"/>
        <s v="John Rodman"/>
        <s v="Karen Toh"/>
        <s v="Christina Lee"/>
        <s v="Soo Jung Lee"/>
        <s v="Amritansh Raghav"/>
        <s v="Elizabeth Andersen"/>
        <s v="Sven Mortensen"/>
        <s v="Francisco Pérez-Olaeta"/>
        <m/>
        <s v="John Edwards"/>
        <s v="Roland Wacker"/>
        <s v="Run Liu"/>
      </sharedItems>
    </cacheField>
    <cacheField name="Ship Address" numFmtId="0">
      <sharedItems containsBlank="1" count="13">
        <s v="123 3rd Street"/>
        <s v="789 25th Street"/>
        <s v="789 27th Street"/>
        <s v="123 4th Street"/>
        <s v="789 29th Street"/>
        <s v="789 28th Street"/>
        <s v="123 8th Street"/>
        <s v="123 9th Street"/>
        <s v="123 6th Street"/>
        <m/>
        <s v="123 12th Street"/>
        <s v="123 10th Street"/>
        <s v="789 26th Street"/>
      </sharedItems>
    </cacheField>
    <cacheField name="Ship City" numFmtId="0">
      <sharedItems containsBlank="1" count="11">
        <s v="Los Angelas"/>
        <s v="Chicago"/>
        <s v="Las Vegas"/>
        <s v="New York"/>
        <s v="Denver"/>
        <s v="Memphis"/>
        <s v="Portland"/>
        <s v="Salt Lake City"/>
        <s v="Milwaukee"/>
        <m/>
        <s v="Miami"/>
      </sharedItems>
    </cacheField>
    <cacheField name="Ship State/Province" numFmtId="0">
      <sharedItems containsBlank="1"/>
    </cacheField>
    <cacheField name="Ship ZIP/Postal Code" numFmtId="0">
      <sharedItems containsBlank="1"/>
    </cacheField>
    <cacheField name="Ship Country/Region" numFmtId="0">
      <sharedItems containsBlank="1"/>
    </cacheField>
    <cacheField name="Shipping Fee" numFmtId="164">
      <sharedItems containsString="0" containsBlank="1" containsNumber="1" containsInteger="1" minValue="0" maxValue="300"/>
    </cacheField>
    <cacheField name="Taxes" numFmtId="164">
      <sharedItems containsMixedTypes="1" containsNumber="1" containsInteger="1" minValue="0" maxValue="100" count="24">
        <n v="81"/>
        <n v="27"/>
        <n v="50"/>
        <n v="47"/>
        <n v="66"/>
        <n v="37"/>
        <n v="100"/>
        <n v="73"/>
        <n v="90"/>
        <n v="26"/>
        <n v="40"/>
        <n v="67"/>
        <n v="38"/>
        <n v="79"/>
        <n v="82"/>
        <n v="51"/>
        <n v="88"/>
        <n v="24"/>
        <n v="36"/>
        <n v="29"/>
        <s v="Check Count"/>
        <n v="0"/>
        <s v="Credit Card Count"/>
        <s v="Grand Count"/>
      </sharedItems>
    </cacheField>
    <cacheField name="Payment Type" numFmtId="0">
      <sharedItems containsMixedTypes="1" containsNumber="1" containsInteger="1" minValue="14" maxValue="35" count="7">
        <s v=""/>
        <s v="Cash"/>
        <s v="Check"/>
        <n v="16"/>
        <s v="Credit Card"/>
        <n v="14"/>
        <n v="35"/>
      </sharedItems>
    </cacheField>
    <cacheField name="Paid Date" numFmtId="0">
      <sharedItems containsNonDate="0" containsDate="1" containsString="0" containsBlank="1" minDate="2006-01-15T00:00:00" maxDate="2006-06-24T00:00:00" count="26">
        <m/>
        <d v="2006-02-23T00:00:00"/>
        <d v="2006-04-05T00:00:00"/>
        <d v="2006-04-25T00:00:00"/>
        <d v="2006-06-05T00:00:00"/>
        <d v="2006-01-15T00:00:00"/>
        <d v="2006-02-06T00:00:00"/>
        <d v="2006-02-10T00:00:00"/>
        <d v="2006-03-10T00:00:00"/>
        <d v="2006-03-22T00:00:00"/>
        <d v="2006-04-03T00:00:00"/>
        <d v="2006-04-22T00:00:00"/>
        <d v="2006-04-07T00:00:00"/>
        <d v="2006-04-12T00:00:00"/>
        <d v="2006-05-11T00:00:00"/>
        <d v="2006-05-24T00:00:00"/>
        <d v="2006-06-23T00:00:00"/>
        <d v="2006-01-20T00:00:00"/>
        <d v="2006-01-22T00:00:00"/>
        <d v="2006-01-30T00:00:00"/>
        <d v="2006-03-06T00:00:00"/>
        <d v="2006-03-24T00:00:00"/>
        <d v="2006-04-08T00:00:00"/>
        <d v="2006-04-30T00:00:00"/>
        <d v="2006-05-09T00:00:00"/>
        <d v="2006-06-08T00:00:00"/>
      </sharedItems>
    </cacheField>
    <cacheField name="Tax Rate" numFmtId="0">
      <sharedItems containsString="0" containsBlank="1" containsNumber="1" containsInteger="1" minValue="5" maxValue="10"/>
    </cacheField>
    <cacheField name="Tax Status" numFmtId="0">
      <sharedItems containsBlank="1"/>
    </cacheField>
    <cacheField name="Status ID" numFmtId="0">
      <sharedItems containsBlank="1"/>
    </cacheField>
    <cacheField name="Months" numFmtId="0" databaseField="0">
      <fieldGroup base="3">
        <rangePr groupBy="months" startDate="2006-01-15T00:00:00" endDate="2006-06-24T00:00:00"/>
        <groupItems count="14">
          <s v="&lt;1/15/2006"/>
          <s v="Jan"/>
          <s v="Feb"/>
          <s v="Mar"/>
          <s v="Apr"/>
          <s v="May"/>
          <s v="Jun"/>
          <s v="Jul"/>
          <s v="Aug"/>
          <s v="Sep"/>
          <s v="Oct"/>
          <s v="Nov"/>
          <s v="Dec"/>
          <s v="&gt;6/24/2006"/>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8">
  <r>
    <x v="0"/>
    <x v="0"/>
    <x v="0"/>
    <x v="0"/>
    <d v="2006-04-26T00:00:00"/>
    <x v="0"/>
    <x v="0"/>
    <x v="0"/>
    <s v="CA"/>
    <s v="99999"/>
    <s v="USA"/>
    <n v="300"/>
    <x v="0"/>
    <x v="0"/>
    <x v="0"/>
    <n v="6"/>
    <s v=""/>
    <s v="0"/>
  </r>
  <r>
    <x v="1"/>
    <x v="1"/>
    <x v="0"/>
    <x v="1"/>
    <d v="2006-02-25T00:00:00"/>
    <x v="0"/>
    <x v="0"/>
    <x v="0"/>
    <s v="CA"/>
    <s v="99999"/>
    <s v="USA"/>
    <n v="7"/>
    <x v="1"/>
    <x v="1"/>
    <x v="1"/>
    <n v="5"/>
    <s v=""/>
    <s v="3"/>
  </r>
  <r>
    <x v="2"/>
    <x v="2"/>
    <x v="1"/>
    <x v="2"/>
    <d v="2006-04-05T00:00:00"/>
    <x v="1"/>
    <x v="1"/>
    <x v="1"/>
    <s v="IL"/>
    <s v="99999"/>
    <s v="USA"/>
    <n v="5"/>
    <x v="2"/>
    <x v="1"/>
    <x v="2"/>
    <n v="10"/>
    <s v=""/>
    <s v="3"/>
  </r>
  <r>
    <x v="3"/>
    <x v="1"/>
    <x v="0"/>
    <x v="3"/>
    <d v="2006-04-25T00:00:00"/>
    <x v="0"/>
    <x v="0"/>
    <x v="0"/>
    <s v="CA"/>
    <s v="99999"/>
    <s v="USA"/>
    <n v="7"/>
    <x v="3"/>
    <x v="1"/>
    <x v="3"/>
    <n v="10"/>
    <s v=""/>
    <s v="3"/>
  </r>
  <r>
    <x v="4"/>
    <x v="2"/>
    <x v="1"/>
    <x v="4"/>
    <d v="2006-06-05T00:00:00"/>
    <x v="1"/>
    <x v="1"/>
    <x v="1"/>
    <s v="IL"/>
    <s v="99999"/>
    <s v="USA"/>
    <n v="5"/>
    <x v="4"/>
    <x v="1"/>
    <x v="4"/>
    <n v="8"/>
    <s v=""/>
    <s v="3"/>
  </r>
  <r>
    <x v="5"/>
    <x v="2"/>
    <x v="2"/>
    <x v="5"/>
    <d v="2006-01-22T00:00:00"/>
    <x v="2"/>
    <x v="2"/>
    <x v="2"/>
    <s v="NV"/>
    <s v="99999"/>
    <s v="USA"/>
    <n v="200"/>
    <x v="5"/>
    <x v="2"/>
    <x v="5"/>
    <n v="8"/>
    <s v=""/>
    <s v="3"/>
  </r>
  <r>
    <x v="6"/>
    <x v="2"/>
    <x v="3"/>
    <x v="6"/>
    <d v="2006-02-07T00:00:00"/>
    <x v="3"/>
    <x v="3"/>
    <x v="3"/>
    <s v="NY"/>
    <s v="99999"/>
    <s v="USA"/>
    <n v="4"/>
    <x v="6"/>
    <x v="2"/>
    <x v="6"/>
    <n v="5"/>
    <s v=""/>
    <s v="3"/>
  </r>
  <r>
    <x v="7"/>
    <x v="3"/>
    <x v="4"/>
    <x v="7"/>
    <d v="2006-02-12T00:00:00"/>
    <x v="4"/>
    <x v="4"/>
    <x v="4"/>
    <s v="CO"/>
    <s v="99999"/>
    <s v="USA"/>
    <n v="7"/>
    <x v="7"/>
    <x v="2"/>
    <x v="7"/>
    <n v="7"/>
    <s v=""/>
    <s v="3"/>
  </r>
  <r>
    <x v="8"/>
    <x v="2"/>
    <x v="5"/>
    <x v="8"/>
    <d v="2006-03-11T00:00:00"/>
    <x v="5"/>
    <x v="5"/>
    <x v="5"/>
    <s v="TN"/>
    <s v="99999"/>
    <s v="USA"/>
    <n v="10"/>
    <x v="8"/>
    <x v="2"/>
    <x v="8"/>
    <n v="6"/>
    <s v=""/>
    <s v="3"/>
  </r>
  <r>
    <x v="9"/>
    <x v="3"/>
    <x v="6"/>
    <x v="9"/>
    <d v="2006-03-24T00:00:00"/>
    <x v="6"/>
    <x v="6"/>
    <x v="6"/>
    <s v="OR"/>
    <s v="99999"/>
    <s v="USA"/>
    <n v="5"/>
    <x v="9"/>
    <x v="2"/>
    <x v="9"/>
    <n v="10"/>
    <s v=""/>
    <s v="3"/>
  </r>
  <r>
    <x v="10"/>
    <x v="4"/>
    <x v="7"/>
    <x v="2"/>
    <d v="2006-04-05T00:00:00"/>
    <x v="7"/>
    <x v="7"/>
    <x v="7"/>
    <s v="UT"/>
    <s v="99999"/>
    <s v="USA"/>
    <n v="100"/>
    <x v="10"/>
    <x v="2"/>
    <x v="2"/>
    <n v="9"/>
    <s v=""/>
    <s v="3"/>
  </r>
  <r>
    <x v="11"/>
    <x v="1"/>
    <x v="6"/>
    <x v="2"/>
    <d v="2006-04-05T00:00:00"/>
    <x v="6"/>
    <x v="6"/>
    <x v="6"/>
    <s v="OR"/>
    <s v="99999"/>
    <s v="USA"/>
    <n v="50"/>
    <x v="11"/>
    <x v="2"/>
    <x v="2"/>
    <n v="5"/>
    <s v=""/>
    <s v="3"/>
  </r>
  <r>
    <x v="12"/>
    <x v="0"/>
    <x v="8"/>
    <x v="10"/>
    <d v="2006-04-03T00:00:00"/>
    <x v="8"/>
    <x v="8"/>
    <x v="8"/>
    <s v="WI"/>
    <s v="99999"/>
    <s v="USA"/>
    <n v="0"/>
    <x v="0"/>
    <x v="2"/>
    <x v="10"/>
    <n v="8"/>
    <s v=""/>
    <s v="3"/>
  </r>
  <r>
    <x v="13"/>
    <x v="2"/>
    <x v="2"/>
    <x v="11"/>
    <d v="2006-04-22T00:00:00"/>
    <x v="2"/>
    <x v="2"/>
    <x v="2"/>
    <s v="NV"/>
    <s v="99999"/>
    <s v="USA"/>
    <n v="200"/>
    <x v="12"/>
    <x v="2"/>
    <x v="11"/>
    <n v="8"/>
    <s v=""/>
    <s v="0"/>
  </r>
  <r>
    <x v="14"/>
    <x v="2"/>
    <x v="3"/>
    <x v="12"/>
    <d v="2006-04-07T00:00:00"/>
    <x v="3"/>
    <x v="3"/>
    <x v="3"/>
    <s v="NY"/>
    <s v="99999"/>
    <s v="USA"/>
    <n v="4"/>
    <x v="13"/>
    <x v="2"/>
    <x v="12"/>
    <n v="10"/>
    <s v=""/>
    <s v="0"/>
  </r>
  <r>
    <x v="15"/>
    <x v="3"/>
    <x v="4"/>
    <x v="13"/>
    <d v="2006-04-12T00:00:00"/>
    <x v="4"/>
    <x v="4"/>
    <x v="4"/>
    <s v="CO"/>
    <s v="99999"/>
    <s v="USA"/>
    <n v="7"/>
    <x v="14"/>
    <x v="2"/>
    <x v="13"/>
    <n v="10"/>
    <s v=""/>
    <s v="0"/>
  </r>
  <r>
    <x v="16"/>
    <x v="2"/>
    <x v="5"/>
    <x v="14"/>
    <d v="2006-05-11T00:00:00"/>
    <x v="5"/>
    <x v="5"/>
    <x v="5"/>
    <s v="TN"/>
    <s v="99999"/>
    <s v="USA"/>
    <n v="10"/>
    <x v="15"/>
    <x v="2"/>
    <x v="14"/>
    <n v="10"/>
    <s v=""/>
    <s v="0"/>
  </r>
  <r>
    <x v="17"/>
    <x v="3"/>
    <x v="6"/>
    <x v="15"/>
    <d v="2006-05-24T00:00:00"/>
    <x v="6"/>
    <x v="6"/>
    <x v="6"/>
    <s v="OR"/>
    <s v="99999"/>
    <s v="USA"/>
    <n v="5"/>
    <x v="16"/>
    <x v="2"/>
    <x v="15"/>
    <n v="7"/>
    <s v=""/>
    <s v="0"/>
  </r>
  <r>
    <x v="18"/>
    <x v="4"/>
    <x v="7"/>
    <x v="4"/>
    <d v="2006-06-05T00:00:00"/>
    <x v="7"/>
    <x v="7"/>
    <x v="7"/>
    <s v="UT"/>
    <s v="99999"/>
    <s v="USA"/>
    <n v="100"/>
    <x v="17"/>
    <x v="2"/>
    <x v="4"/>
    <n v="7"/>
    <s v=""/>
    <s v="3"/>
  </r>
  <r>
    <x v="19"/>
    <x v="1"/>
    <x v="6"/>
    <x v="4"/>
    <d v="2006-06-05T00:00:00"/>
    <x v="6"/>
    <x v="6"/>
    <x v="6"/>
    <s v="OR"/>
    <s v="99999"/>
    <s v="USA"/>
    <n v="50"/>
    <x v="18"/>
    <x v="2"/>
    <x v="4"/>
    <n v="8"/>
    <s v=""/>
    <s v="3"/>
  </r>
  <r>
    <x v="20"/>
    <x v="0"/>
    <x v="8"/>
    <x v="16"/>
    <d v="2006-06-23T00:00:00"/>
    <x v="8"/>
    <x v="8"/>
    <x v="8"/>
    <s v="WI"/>
    <s v="99999"/>
    <s v="USA"/>
    <n v="0"/>
    <x v="19"/>
    <x v="2"/>
    <x v="16"/>
    <n v="6"/>
    <s v=""/>
    <s v="3"/>
  </r>
  <r>
    <x v="21"/>
    <x v="5"/>
    <x v="9"/>
    <x v="17"/>
    <m/>
    <x v="9"/>
    <x v="9"/>
    <x v="9"/>
    <m/>
    <m/>
    <m/>
    <m/>
    <x v="20"/>
    <x v="3"/>
    <x v="0"/>
    <n v="7"/>
    <m/>
    <m/>
  </r>
  <r>
    <x v="22"/>
    <x v="3"/>
    <x v="3"/>
    <x v="18"/>
    <d v="2006-01-22T00:00:00"/>
    <x v="3"/>
    <x v="3"/>
    <x v="3"/>
    <s v="NY"/>
    <s v="99999"/>
    <s v="USA"/>
    <n v="5"/>
    <x v="21"/>
    <x v="4"/>
    <x v="17"/>
    <n v="7"/>
    <s v=""/>
    <s v="3"/>
  </r>
  <r>
    <x v="23"/>
    <x v="6"/>
    <x v="10"/>
    <x v="19"/>
    <d v="2006-01-22T00:00:00"/>
    <x v="10"/>
    <x v="10"/>
    <x v="2"/>
    <s v="NV"/>
    <s v="99999"/>
    <s v="USA"/>
    <n v="5"/>
    <x v="21"/>
    <x v="4"/>
    <x v="18"/>
    <n v="7"/>
    <s v=""/>
    <s v="3"/>
  </r>
  <r>
    <x v="24"/>
    <x v="7"/>
    <x v="6"/>
    <x v="20"/>
    <d v="2006-01-31T00:00:00"/>
    <x v="6"/>
    <x v="6"/>
    <x v="6"/>
    <s v="OR"/>
    <s v="99999"/>
    <s v="USA"/>
    <n v="50"/>
    <x v="21"/>
    <x v="4"/>
    <x v="19"/>
    <n v="9"/>
    <s v=""/>
    <s v="3"/>
  </r>
  <r>
    <x v="25"/>
    <x v="8"/>
    <x v="8"/>
    <x v="21"/>
    <d v="2006-03-09T00:00:00"/>
    <x v="8"/>
    <x v="8"/>
    <x v="8"/>
    <s v="WI"/>
    <s v="99999"/>
    <s v="USA"/>
    <n v="12"/>
    <x v="21"/>
    <x v="4"/>
    <x v="20"/>
    <n v="8"/>
    <s v=""/>
    <s v="3"/>
  </r>
  <r>
    <x v="26"/>
    <x v="1"/>
    <x v="11"/>
    <x v="22"/>
    <d v="2006-03-24T00:00:00"/>
    <x v="11"/>
    <x v="11"/>
    <x v="1"/>
    <s v="IL"/>
    <s v="99999"/>
    <s v="USA"/>
    <n v="9"/>
    <x v="21"/>
    <x v="4"/>
    <x v="21"/>
    <n v="10"/>
    <s v=""/>
    <s v="3"/>
  </r>
  <r>
    <x v="27"/>
    <x v="7"/>
    <x v="8"/>
    <x v="23"/>
    <d v="2006-04-08T00:00:00"/>
    <x v="8"/>
    <x v="8"/>
    <x v="8"/>
    <s v="WI"/>
    <s v="99999"/>
    <s v="USA"/>
    <n v="300"/>
    <x v="21"/>
    <x v="4"/>
    <x v="22"/>
    <n v="6"/>
    <s v=""/>
    <s v="3"/>
  </r>
  <r>
    <x v="28"/>
    <x v="2"/>
    <x v="12"/>
    <x v="2"/>
    <d v="2006-04-05T00:00:00"/>
    <x v="12"/>
    <x v="12"/>
    <x v="10"/>
    <s v="FL"/>
    <s v="99999"/>
    <s v="USA"/>
    <n v="60"/>
    <x v="21"/>
    <x v="4"/>
    <x v="2"/>
    <n v="5"/>
    <s v=""/>
    <s v="3"/>
  </r>
  <r>
    <x v="29"/>
    <x v="3"/>
    <x v="3"/>
    <x v="11"/>
    <d v="2006-04-22T00:00:00"/>
    <x v="3"/>
    <x v="3"/>
    <x v="3"/>
    <s v="NY"/>
    <s v="99999"/>
    <s v="USA"/>
    <n v="5"/>
    <x v="21"/>
    <x v="4"/>
    <x v="11"/>
    <n v="8"/>
    <s v=""/>
    <s v="3"/>
  </r>
  <r>
    <x v="30"/>
    <x v="1"/>
    <x v="10"/>
    <x v="11"/>
    <d v="2006-04-22T00:00:00"/>
    <x v="10"/>
    <x v="10"/>
    <x v="2"/>
    <s v="NV"/>
    <s v="99999"/>
    <s v="USA"/>
    <n v="5"/>
    <x v="21"/>
    <x v="4"/>
    <x v="11"/>
    <n v="7"/>
    <s v=""/>
    <s v="0"/>
  </r>
  <r>
    <x v="31"/>
    <x v="7"/>
    <x v="6"/>
    <x v="24"/>
    <d v="2006-04-30T00:00:00"/>
    <x v="6"/>
    <x v="6"/>
    <x v="6"/>
    <s v="OR"/>
    <s v="99999"/>
    <s v="USA"/>
    <n v="50"/>
    <x v="21"/>
    <x v="4"/>
    <x v="23"/>
    <n v="5"/>
    <s v=""/>
    <s v="3"/>
  </r>
  <r>
    <x v="32"/>
    <x v="8"/>
    <x v="8"/>
    <x v="25"/>
    <d v="2006-05-09T00:00:00"/>
    <x v="8"/>
    <x v="8"/>
    <x v="8"/>
    <s v="WI"/>
    <s v="99999"/>
    <s v="USA"/>
    <n v="12"/>
    <x v="21"/>
    <x v="4"/>
    <x v="24"/>
    <n v="10"/>
    <s v=""/>
    <s v="0"/>
  </r>
  <r>
    <x v="33"/>
    <x v="1"/>
    <x v="11"/>
    <x v="15"/>
    <d v="2006-05-24T00:00:00"/>
    <x v="11"/>
    <x v="11"/>
    <x v="1"/>
    <s v="IL"/>
    <s v="99999"/>
    <s v="USA"/>
    <n v="9"/>
    <x v="21"/>
    <x v="4"/>
    <x v="15"/>
    <n v="9"/>
    <s v=""/>
    <s v="3"/>
  </r>
  <r>
    <x v="34"/>
    <x v="7"/>
    <x v="8"/>
    <x v="26"/>
    <d v="2006-06-08T00:00:00"/>
    <x v="8"/>
    <x v="8"/>
    <x v="8"/>
    <s v="WI"/>
    <s v="99999"/>
    <s v="USA"/>
    <n v="300"/>
    <x v="21"/>
    <x v="4"/>
    <x v="25"/>
    <n v="7"/>
    <s v=""/>
    <s v="3"/>
  </r>
  <r>
    <x v="35"/>
    <x v="2"/>
    <x v="12"/>
    <x v="4"/>
    <d v="2006-06-05T00:00:00"/>
    <x v="12"/>
    <x v="12"/>
    <x v="10"/>
    <s v="FL"/>
    <s v="99999"/>
    <s v="USA"/>
    <n v="60"/>
    <x v="21"/>
    <x v="4"/>
    <x v="4"/>
    <n v="8"/>
    <s v=""/>
    <s v="3"/>
  </r>
  <r>
    <x v="21"/>
    <x v="5"/>
    <x v="9"/>
    <x v="17"/>
    <m/>
    <x v="9"/>
    <x v="9"/>
    <x v="9"/>
    <m/>
    <m/>
    <m/>
    <m/>
    <x v="22"/>
    <x v="5"/>
    <x v="0"/>
    <m/>
    <m/>
    <m/>
  </r>
  <r>
    <x v="21"/>
    <x v="5"/>
    <x v="9"/>
    <x v="17"/>
    <m/>
    <x v="9"/>
    <x v="9"/>
    <x v="9"/>
    <m/>
    <m/>
    <m/>
    <m/>
    <x v="23"/>
    <x v="6"/>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CustomerID" colHeaderCaption="">
  <location ref="B5:G18" firstHeaderRow="1" firstDataRow="2" firstDataCol="1" rowPageCount="3" colPageCount="1"/>
  <pivotFields count="19">
    <pivotField subtotalTop="0" showAll="0">
      <items count="37">
        <item x="5"/>
        <item x="22"/>
        <item x="23"/>
        <item x="24"/>
        <item x="6"/>
        <item x="7"/>
        <item x="1"/>
        <item x="25"/>
        <item x="8"/>
        <item x="9"/>
        <item x="26"/>
        <item x="10"/>
        <item x="27"/>
        <item x="11"/>
        <item x="2"/>
        <item x="28"/>
        <item x="12"/>
        <item x="13"/>
        <item x="29"/>
        <item x="30"/>
        <item x="31"/>
        <item x="14"/>
        <item x="15"/>
        <item x="3"/>
        <item x="32"/>
        <item x="16"/>
        <item x="17"/>
        <item x="33"/>
        <item x="18"/>
        <item x="34"/>
        <item x="19"/>
        <item x="4"/>
        <item x="35"/>
        <item x="20"/>
        <item x="0"/>
        <item x="21"/>
        <item t="default"/>
      </items>
    </pivotField>
    <pivotField axis="axisCol" subtotalTop="0" showAll="0">
      <items count="10">
        <item h="1" x="6"/>
        <item x="0"/>
        <item h="1" x="3"/>
        <item x="1"/>
        <item h="1" x="7"/>
        <item x="4"/>
        <item h="1" x="8"/>
        <item x="2"/>
        <item n="EmployeeID" h="1" x="5"/>
        <item t="default"/>
      </items>
    </pivotField>
    <pivotField axis="axisRow" subtotalTop="0" showAll="0">
      <items count="14">
        <item x="11"/>
        <item x="10"/>
        <item x="1"/>
        <item x="12"/>
        <item x="2"/>
        <item x="5"/>
        <item x="4"/>
        <item x="0"/>
        <item x="3"/>
        <item x="8"/>
        <item x="6"/>
        <item x="7"/>
        <item x="9"/>
        <item t="default"/>
      </items>
    </pivotField>
    <pivotField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ubtotalTop="0" showAll="0"/>
    <pivotField axis="axisPage" subtotalTop="0" showAll="0">
      <items count="14">
        <item x="5"/>
        <item x="3"/>
        <item x="6"/>
        <item x="8"/>
        <item x="10"/>
        <item x="1"/>
        <item x="2"/>
        <item x="11"/>
        <item x="12"/>
        <item x="4"/>
        <item x="7"/>
        <item x="0"/>
        <item x="9"/>
        <item t="default"/>
      </items>
    </pivotField>
    <pivotField subtotalTop="0" showAll="0" sortType="ascending">
      <items count="14">
        <item x="11"/>
        <item x="10"/>
        <item x="0"/>
        <item x="3"/>
        <item x="8"/>
        <item x="6"/>
        <item x="7"/>
        <item x="1"/>
        <item x="12"/>
        <item x="2"/>
        <item x="5"/>
        <item x="4"/>
        <item x="9"/>
        <item t="default"/>
      </items>
    </pivotField>
    <pivotField subtotalTop="0" showAll="0">
      <items count="12">
        <item x="1"/>
        <item x="4"/>
        <item x="2"/>
        <item x="0"/>
        <item x="5"/>
        <item x="10"/>
        <item x="8"/>
        <item x="3"/>
        <item x="6"/>
        <item x="7"/>
        <item x="9"/>
        <item t="default"/>
      </items>
    </pivotField>
    <pivotField subtotalTop="0" showAll="0"/>
    <pivotField subtotalTop="0" showAll="0"/>
    <pivotField subtotalTop="0" showAll="0"/>
    <pivotField dataField="1" subtotalTop="0" showAll="0"/>
    <pivotField subtotalTop="0" showAll="0">
      <items count="25">
        <item x="21"/>
        <item x="17"/>
        <item x="9"/>
        <item x="1"/>
        <item x="19"/>
        <item x="18"/>
        <item x="5"/>
        <item x="12"/>
        <item x="10"/>
        <item x="3"/>
        <item x="2"/>
        <item x="15"/>
        <item x="4"/>
        <item x="11"/>
        <item x="7"/>
        <item x="13"/>
        <item x="0"/>
        <item x="14"/>
        <item x="16"/>
        <item x="8"/>
        <item x="6"/>
        <item x="20"/>
        <item x="22"/>
        <item x="23"/>
        <item t="default"/>
      </items>
    </pivotField>
    <pivotField axis="axisPage" subtotalTop="0" showAll="0">
      <items count="8">
        <item x="5"/>
        <item x="3"/>
        <item x="6"/>
        <item x="0"/>
        <item x="1"/>
        <item x="2"/>
        <item x="4"/>
        <item t="default"/>
      </items>
    </pivotField>
    <pivotField axis="axisPage" subtotalTop="0" showAll="0">
      <items count="27">
        <item x="5"/>
        <item x="17"/>
        <item x="18"/>
        <item x="19"/>
        <item x="6"/>
        <item x="7"/>
        <item x="1"/>
        <item x="20"/>
        <item x="8"/>
        <item x="9"/>
        <item x="21"/>
        <item x="10"/>
        <item x="2"/>
        <item x="12"/>
        <item x="22"/>
        <item x="13"/>
        <item x="11"/>
        <item x="3"/>
        <item x="23"/>
        <item x="24"/>
        <item x="14"/>
        <item x="15"/>
        <item x="4"/>
        <item x="25"/>
        <item x="16"/>
        <item x="0"/>
        <item t="default"/>
      </items>
    </pivotField>
    <pivotField subtotalTop="0" showAll="0"/>
    <pivotField subtotalTop="0" showAll="0"/>
    <pivotField subtotalTop="0" showAll="0"/>
    <pivotField subtotalTop="0"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12">
    <i>
      <x/>
    </i>
    <i>
      <x v="1"/>
    </i>
    <i>
      <x v="2"/>
    </i>
    <i>
      <x v="3"/>
    </i>
    <i>
      <x v="4"/>
    </i>
    <i>
      <x v="5"/>
    </i>
    <i>
      <x v="7"/>
    </i>
    <i>
      <x v="8"/>
    </i>
    <i>
      <x v="9"/>
    </i>
    <i>
      <x v="10"/>
    </i>
    <i>
      <x v="11"/>
    </i>
    <i t="grand">
      <x/>
    </i>
  </rowItems>
  <colFields count="1">
    <field x="1"/>
  </colFields>
  <colItems count="5">
    <i>
      <x v="1"/>
    </i>
    <i>
      <x v="3"/>
    </i>
    <i>
      <x v="5"/>
    </i>
    <i>
      <x v="7"/>
    </i>
    <i t="grand">
      <x/>
    </i>
  </colItems>
  <pageFields count="3">
    <pageField fld="5" hier="-1"/>
    <pageField fld="13" hier="-1"/>
    <pageField fld="14" hier="-1"/>
  </pageFields>
  <dataFields count="1">
    <dataField name="Shipping Totals per month" fld="11" baseField="0" baseItem="0"/>
  </dataFields>
  <chartFormats count="9">
    <chartFormat chart="3" format="9" series="1">
      <pivotArea type="data" outline="0" fieldPosition="0">
        <references count="2">
          <reference field="4294967294" count="1" selected="0">
            <x v="0"/>
          </reference>
          <reference field="1" count="1" selected="0">
            <x v="0"/>
          </reference>
        </references>
      </pivotArea>
    </chartFormat>
    <chartFormat chart="3" format="10" series="1">
      <pivotArea type="data" outline="0" fieldPosition="0">
        <references count="2">
          <reference field="4294967294" count="1" selected="0">
            <x v="0"/>
          </reference>
          <reference field="1" count="1" selected="0">
            <x v="1"/>
          </reference>
        </references>
      </pivotArea>
    </chartFormat>
    <chartFormat chart="3" format="11" series="1">
      <pivotArea type="data" outline="0" fieldPosition="0">
        <references count="2">
          <reference field="4294967294" count="1" selected="0">
            <x v="0"/>
          </reference>
          <reference field="1" count="1" selected="0">
            <x v="2"/>
          </reference>
        </references>
      </pivotArea>
    </chartFormat>
    <chartFormat chart="3" format="12" series="1">
      <pivotArea type="data" outline="0" fieldPosition="0">
        <references count="2">
          <reference field="4294967294" count="1" selected="0">
            <x v="0"/>
          </reference>
          <reference field="1" count="1" selected="0">
            <x v="3"/>
          </reference>
        </references>
      </pivotArea>
    </chartFormat>
    <chartFormat chart="3" format="13" series="1">
      <pivotArea type="data" outline="0" fieldPosition="0">
        <references count="2">
          <reference field="4294967294" count="1" selected="0">
            <x v="0"/>
          </reference>
          <reference field="1" count="1" selected="0">
            <x v="4"/>
          </reference>
        </references>
      </pivotArea>
    </chartFormat>
    <chartFormat chart="3" format="14" series="1">
      <pivotArea type="data" outline="0" fieldPosition="0">
        <references count="2">
          <reference field="4294967294" count="1" selected="0">
            <x v="0"/>
          </reference>
          <reference field="1" count="1" selected="0">
            <x v="5"/>
          </reference>
        </references>
      </pivotArea>
    </chartFormat>
    <chartFormat chart="3" format="15" series="1">
      <pivotArea type="data" outline="0" fieldPosition="0">
        <references count="2">
          <reference field="4294967294" count="1" selected="0">
            <x v="0"/>
          </reference>
          <reference field="1" count="1" selected="0">
            <x v="6"/>
          </reference>
        </references>
      </pivotArea>
    </chartFormat>
    <chartFormat chart="3" format="16" series="1">
      <pivotArea type="data" outline="0" fieldPosition="0">
        <references count="2">
          <reference field="4294967294" count="1" selected="0">
            <x v="0"/>
          </reference>
          <reference field="1" count="1" selected="0">
            <x v="7"/>
          </reference>
        </references>
      </pivotArea>
    </chartFormat>
    <chartFormat chart="3" format="17" series="1">
      <pivotArea type="data" outline="0" fieldPosition="0">
        <references count="2">
          <reference field="4294967294" count="1" selected="0">
            <x v="0"/>
          </reference>
          <reference field="1" count="1" selected="0">
            <x v="8"/>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name="isoc_ci_in_h_1_Data" connectionId="1" autoFormatId="16" applyNumberFormats="0" applyBorderFormats="0" applyFontFormats="0" applyPatternFormats="0"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hip_City" sourceName="Ship City">
  <pivotTables>
    <pivotTable tabId="3" name="PivotTable7"/>
  </pivotTables>
  <data>
    <tabular pivotCacheId="1">
      <items count="11">
        <i x="1" s="1"/>
        <i x="2" s="1"/>
        <i x="0" s="1"/>
        <i x="5" s="1"/>
        <i x="10" s="1"/>
        <i x="8" s="1"/>
        <i x="3" s="1"/>
        <i x="6" s="1"/>
        <i x="7" s="1"/>
        <i x="4" s="1" nd="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hip City" cache="Slicer_Ship_City" caption="Ship City" rowHeight="241300"/>
</slicers>
</file>

<file path=xl/tables/table1.xml><?xml version="1.0" encoding="utf-8"?>
<table xmlns="http://schemas.openxmlformats.org/spreadsheetml/2006/main" id="1" name="Table1" displayName="Table1" ref="A2:B5" totalsRowShown="0">
  <autoFilter ref="A2:B5"/>
  <tableColumns count="2">
    <tableColumn id="1" name="input"/>
    <tableColumn id="2" name="input2"/>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8:B10" totalsRowShown="0">
  <autoFilter ref="A8:B10"/>
  <tableColumns count="2">
    <tableColumn id="1" name="output"/>
    <tableColumn id="2" name="output2">
      <calculatedColumnFormula>B2-((B2*B3)+B4)</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2:D7" totalsRowShown="0">
  <autoFilter ref="A2:D7"/>
  <tableColumns count="4">
    <tableColumn id="1" name="Product"/>
    <tableColumn id="2" name="Revenue" dataDxfId="2" dataCellStyle="Currency"/>
    <tableColumn id="3" name="R&amp;D Funds" dataDxfId="1" dataCellStyle="Percent"/>
    <tableColumn id="4" name="R&amp;D Earning" dataDxfId="0"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4" workbookViewId="0">
      <selection activeCell="B40" sqref="B40"/>
    </sheetView>
  </sheetViews>
  <sheetFormatPr defaultRowHeight="14.5" x14ac:dyDescent="0.35"/>
  <cols>
    <col min="2" max="2" width="22.90625" customWidth="1"/>
    <col min="3" max="3" width="6.453125" customWidth="1"/>
    <col min="4" max="5" width="3.81640625" bestFit="1" customWidth="1"/>
    <col min="6" max="6" width="3.81640625" customWidth="1"/>
    <col min="7" max="7" width="10.6328125" customWidth="1"/>
    <col min="8" max="8" width="3.81640625" customWidth="1"/>
    <col min="9" max="9" width="2.81640625" customWidth="1"/>
    <col min="10" max="10" width="3.81640625" customWidth="1"/>
    <col min="11" max="11" width="10.81640625" bestFit="1" customWidth="1"/>
    <col min="12" max="12" width="10.6328125" customWidth="1"/>
    <col min="13" max="14" width="2.81640625" customWidth="1"/>
    <col min="15" max="15" width="3.81640625" customWidth="1"/>
    <col min="16" max="16" width="6.453125" customWidth="1"/>
    <col min="17" max="18" width="3.81640625" customWidth="1"/>
    <col min="19" max="19" width="6.453125" customWidth="1"/>
    <col min="20" max="20" width="3.81640625" customWidth="1"/>
    <col min="21" max="21" width="6.453125" customWidth="1"/>
    <col min="22" max="22" width="3.6328125" customWidth="1"/>
    <col min="23" max="23" width="6.453125" customWidth="1"/>
    <col min="24" max="24" width="3.6328125" customWidth="1"/>
    <col min="25" max="26" width="3.81640625" customWidth="1"/>
    <col min="27" max="27" width="2.81640625" customWidth="1"/>
    <col min="28" max="28" width="1.81640625" customWidth="1"/>
    <col min="29" max="29" width="6.453125" customWidth="1"/>
    <col min="30" max="30" width="8.453125" customWidth="1"/>
    <col min="31" max="31" width="11.26953125" customWidth="1"/>
    <col min="32" max="32" width="10.6328125" customWidth="1"/>
    <col min="33" max="33" width="5.26953125" customWidth="1"/>
    <col min="34" max="34" width="6.26953125" customWidth="1"/>
    <col min="35" max="35" width="8.26953125" customWidth="1"/>
    <col min="36" max="36" width="10.6328125" customWidth="1"/>
    <col min="37" max="37" width="3.81640625" customWidth="1"/>
    <col min="38" max="38" width="6.6328125" customWidth="1"/>
    <col min="39" max="39" width="10.6328125" bestFit="1" customWidth="1"/>
  </cols>
  <sheetData>
    <row r="1" spans="2:7" x14ac:dyDescent="0.35">
      <c r="B1" s="25" t="s">
        <v>5</v>
      </c>
      <c r="C1" t="s">
        <v>88</v>
      </c>
    </row>
    <row r="2" spans="2:7" x14ac:dyDescent="0.35">
      <c r="B2" s="25" t="s">
        <v>13</v>
      </c>
      <c r="C2" t="s">
        <v>88</v>
      </c>
    </row>
    <row r="3" spans="2:7" x14ac:dyDescent="0.35">
      <c r="B3" s="25" t="s">
        <v>14</v>
      </c>
      <c r="C3" t="s">
        <v>88</v>
      </c>
    </row>
    <row r="5" spans="2:7" x14ac:dyDescent="0.35">
      <c r="B5" s="25" t="s">
        <v>89</v>
      </c>
      <c r="C5" s="25" t="s">
        <v>20</v>
      </c>
    </row>
    <row r="6" spans="2:7" x14ac:dyDescent="0.35">
      <c r="B6" s="25" t="s">
        <v>90</v>
      </c>
      <c r="C6" t="s">
        <v>81</v>
      </c>
      <c r="D6" t="s">
        <v>29</v>
      </c>
      <c r="E6" t="s">
        <v>68</v>
      </c>
      <c r="F6" t="s">
        <v>18</v>
      </c>
      <c r="G6" t="s">
        <v>87</v>
      </c>
    </row>
    <row r="7" spans="2:7" x14ac:dyDescent="0.35">
      <c r="B7" s="26" t="s">
        <v>63</v>
      </c>
      <c r="C7" s="27"/>
      <c r="D7" s="27">
        <v>18</v>
      </c>
      <c r="E7" s="27"/>
      <c r="F7" s="27"/>
      <c r="G7" s="27">
        <v>18</v>
      </c>
    </row>
    <row r="8" spans="2:7" x14ac:dyDescent="0.35">
      <c r="B8" s="26" t="s">
        <v>35</v>
      </c>
      <c r="C8" s="27"/>
      <c r="D8" s="27">
        <v>5</v>
      </c>
      <c r="E8" s="27"/>
      <c r="F8" s="27"/>
      <c r="G8" s="27">
        <v>5</v>
      </c>
    </row>
    <row r="9" spans="2:7" x14ac:dyDescent="0.35">
      <c r="B9" s="26" t="s">
        <v>73</v>
      </c>
      <c r="C9" s="27"/>
      <c r="D9" s="27"/>
      <c r="E9" s="27"/>
      <c r="F9" s="27">
        <v>10</v>
      </c>
      <c r="G9" s="27">
        <v>10</v>
      </c>
    </row>
    <row r="10" spans="2:7" x14ac:dyDescent="0.35">
      <c r="B10" s="26" t="s">
        <v>76</v>
      </c>
      <c r="C10" s="27"/>
      <c r="D10" s="27"/>
      <c r="E10" s="27"/>
      <c r="F10" s="27">
        <v>120</v>
      </c>
      <c r="G10" s="27">
        <v>120</v>
      </c>
    </row>
    <row r="11" spans="2:7" x14ac:dyDescent="0.35">
      <c r="B11" s="26" t="s">
        <v>19</v>
      </c>
      <c r="C11" s="27"/>
      <c r="D11" s="27"/>
      <c r="E11" s="27"/>
      <c r="F11" s="27">
        <v>400</v>
      </c>
      <c r="G11" s="27">
        <v>400</v>
      </c>
    </row>
    <row r="12" spans="2:7" x14ac:dyDescent="0.35">
      <c r="B12" s="26" t="s">
        <v>58</v>
      </c>
      <c r="C12" s="27"/>
      <c r="D12" s="27"/>
      <c r="E12" s="27"/>
      <c r="F12" s="27">
        <v>20</v>
      </c>
      <c r="G12" s="27">
        <v>20</v>
      </c>
    </row>
    <row r="13" spans="2:7" x14ac:dyDescent="0.35">
      <c r="B13" s="26" t="s">
        <v>28</v>
      </c>
      <c r="C13" s="27">
        <v>300</v>
      </c>
      <c r="D13" s="27">
        <v>14</v>
      </c>
      <c r="E13" s="27"/>
      <c r="F13" s="27"/>
      <c r="G13" s="27">
        <v>314</v>
      </c>
    </row>
    <row r="14" spans="2:7" x14ac:dyDescent="0.35">
      <c r="B14" s="26" t="s">
        <v>29</v>
      </c>
      <c r="C14" s="27"/>
      <c r="D14" s="27"/>
      <c r="E14" s="27"/>
      <c r="F14" s="27">
        <v>8</v>
      </c>
      <c r="G14" s="27">
        <v>8</v>
      </c>
    </row>
    <row r="15" spans="2:7" x14ac:dyDescent="0.35">
      <c r="B15" s="26" t="s">
        <v>38</v>
      </c>
      <c r="C15" s="27">
        <v>0</v>
      </c>
      <c r="D15" s="27"/>
      <c r="E15" s="27"/>
      <c r="F15" s="27"/>
      <c r="G15" s="27">
        <v>0</v>
      </c>
    </row>
    <row r="16" spans="2:7" x14ac:dyDescent="0.35">
      <c r="B16" s="26" t="s">
        <v>39</v>
      </c>
      <c r="C16" s="27"/>
      <c r="D16" s="27">
        <v>100</v>
      </c>
      <c r="E16" s="27"/>
      <c r="F16" s="27"/>
      <c r="G16" s="27">
        <v>100</v>
      </c>
    </row>
    <row r="17" spans="2:7" x14ac:dyDescent="0.35">
      <c r="B17" s="26" t="s">
        <v>18</v>
      </c>
      <c r="C17" s="27"/>
      <c r="D17" s="27"/>
      <c r="E17" s="27">
        <v>200</v>
      </c>
      <c r="F17" s="27"/>
      <c r="G17" s="27">
        <v>200</v>
      </c>
    </row>
    <row r="18" spans="2:7" x14ac:dyDescent="0.35">
      <c r="B18" s="26" t="s">
        <v>87</v>
      </c>
      <c r="C18" s="27">
        <v>300</v>
      </c>
      <c r="D18" s="27">
        <v>137</v>
      </c>
      <c r="E18" s="27">
        <v>200</v>
      </c>
      <c r="F18" s="27">
        <v>558</v>
      </c>
      <c r="G18" s="27">
        <v>1195</v>
      </c>
    </row>
    <row r="39" spans="1:2" x14ac:dyDescent="0.35">
      <c r="A39" t="s">
        <v>127</v>
      </c>
    </row>
    <row r="40" spans="1:2" x14ac:dyDescent="0.35">
      <c r="A40" t="s">
        <v>128</v>
      </c>
      <c r="B40">
        <v>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opLeftCell="A16" workbookViewId="0">
      <selection activeCell="B40" sqref="B40"/>
    </sheetView>
  </sheetViews>
  <sheetFormatPr defaultRowHeight="14.5" outlineLevelRow="2" x14ac:dyDescent="0.35"/>
  <cols>
    <col min="1" max="1" width="11.453125" customWidth="1"/>
    <col min="2" max="2" width="16.54296875" customWidth="1"/>
    <col min="3" max="3" width="15.54296875" customWidth="1"/>
    <col min="4" max="4" width="14.08984375" customWidth="1"/>
    <col min="5" max="5" width="16.36328125" customWidth="1"/>
    <col min="6" max="10" width="14.08984375" customWidth="1"/>
    <col min="11" max="11" width="14.81640625" customWidth="1"/>
    <col min="12" max="14" width="14.08984375" customWidth="1"/>
    <col min="15" max="15" width="16.7265625" customWidth="1"/>
    <col min="16" max="17" width="14.08984375" customWidth="1"/>
    <col min="18" max="18" width="14.08984375" hidden="1" customWidth="1"/>
    <col min="19" max="19" width="14.08984375" customWidth="1"/>
    <col min="20" max="20" width="14.7265625" bestFit="1" customWidth="1"/>
    <col min="21" max="21" width="11.36328125" bestFit="1" customWidth="1"/>
    <col min="22" max="22" width="13.7265625" bestFit="1" customWidth="1"/>
    <col min="23" max="23" width="20.6328125" bestFit="1" customWidth="1"/>
    <col min="24" max="24" width="10.36328125" customWidth="1"/>
  </cols>
  <sheetData>
    <row r="1" spans="1:24" x14ac:dyDescent="0.35">
      <c r="A1" s="1" t="s">
        <v>0</v>
      </c>
      <c r="B1" s="1" t="s">
        <v>1</v>
      </c>
      <c r="C1" s="1" t="s">
        <v>2</v>
      </c>
      <c r="D1" s="1" t="s">
        <v>3</v>
      </c>
      <c r="E1" s="1" t="s">
        <v>4</v>
      </c>
      <c r="F1" s="1" t="s">
        <v>5</v>
      </c>
      <c r="G1" s="1" t="s">
        <v>6</v>
      </c>
      <c r="H1" s="1" t="s">
        <v>7</v>
      </c>
      <c r="I1" s="1" t="s">
        <v>8</v>
      </c>
      <c r="J1" s="1" t="s">
        <v>9</v>
      </c>
      <c r="K1" s="1" t="s">
        <v>10</v>
      </c>
      <c r="L1" s="1" t="s">
        <v>11</v>
      </c>
      <c r="M1" s="1" t="s">
        <v>12</v>
      </c>
      <c r="N1" s="1"/>
      <c r="O1" s="1" t="s">
        <v>13</v>
      </c>
      <c r="P1" s="1" t="s">
        <v>14</v>
      </c>
      <c r="Q1" s="1" t="s">
        <v>15</v>
      </c>
      <c r="R1" s="1" t="s">
        <v>16</v>
      </c>
      <c r="S1" s="1" t="s">
        <v>17</v>
      </c>
      <c r="T1" s="29" t="s">
        <v>91</v>
      </c>
      <c r="U1" s="29" t="s">
        <v>123</v>
      </c>
      <c r="V1" s="29" t="s">
        <v>124</v>
      </c>
      <c r="W1" s="29" t="s">
        <v>125</v>
      </c>
      <c r="X1" s="29" t="s">
        <v>126</v>
      </c>
    </row>
    <row r="2" spans="1:24" outlineLevel="1" x14ac:dyDescent="0.35">
      <c r="A2" s="2">
        <v>81</v>
      </c>
      <c r="B2" s="3" t="s">
        <v>81</v>
      </c>
      <c r="C2" s="3" t="s">
        <v>28</v>
      </c>
      <c r="D2" s="5">
        <v>38832.727002314801</v>
      </c>
      <c r="E2" s="5">
        <v>38833</v>
      </c>
      <c r="F2" s="4" t="s">
        <v>49</v>
      </c>
      <c r="G2" s="6" t="s">
        <v>50</v>
      </c>
      <c r="H2" s="4" t="s">
        <v>51</v>
      </c>
      <c r="I2" s="4" t="s">
        <v>52</v>
      </c>
      <c r="J2" s="4" t="s">
        <v>25</v>
      </c>
      <c r="K2" s="4" t="s">
        <v>26</v>
      </c>
      <c r="L2" s="7">
        <v>300</v>
      </c>
      <c r="M2" s="7">
        <f ca="1">RANDBETWEEN(20,100)</f>
        <v>100</v>
      </c>
      <c r="N2" s="14"/>
      <c r="O2" s="4" t="s">
        <v>20</v>
      </c>
      <c r="P2" s="24"/>
      <c r="Q2" s="28">
        <f ca="1">RANDBETWEEN(5,10)</f>
        <v>7</v>
      </c>
      <c r="R2" s="8" t="s">
        <v>20</v>
      </c>
      <c r="S2" s="8" t="s">
        <v>82</v>
      </c>
      <c r="T2" s="30">
        <f ca="1">L2+M2</f>
        <v>400</v>
      </c>
      <c r="U2" t="str">
        <f ca="1">IF(T2&gt;=100,IF(Q2&lt;=6,"increase tax","tax ok"),"Low Account")</f>
        <v>tax ok</v>
      </c>
      <c r="V2" t="b">
        <f>OR(O3="Cash",O3="Check")</f>
        <v>1</v>
      </c>
      <c r="W2" t="b">
        <f ca="1">Q2&gt;5</f>
        <v>1</v>
      </c>
      <c r="X2" t="b">
        <f>IF(O3="cash",OR(Q3&gt;5,S3=3),"NO")</f>
        <v>1</v>
      </c>
    </row>
    <row r="3" spans="1:24" outlineLevel="2" x14ac:dyDescent="0.35">
      <c r="A3" s="2">
        <v>36</v>
      </c>
      <c r="B3" s="3" t="s">
        <v>29</v>
      </c>
      <c r="C3" s="3" t="s">
        <v>28</v>
      </c>
      <c r="D3" s="5">
        <v>38771</v>
      </c>
      <c r="E3" s="5">
        <v>38773</v>
      </c>
      <c r="F3" s="4" t="s">
        <v>49</v>
      </c>
      <c r="G3" s="6" t="s">
        <v>50</v>
      </c>
      <c r="H3" s="4" t="s">
        <v>51</v>
      </c>
      <c r="I3" s="4" t="s">
        <v>52</v>
      </c>
      <c r="J3" s="4" t="s">
        <v>25</v>
      </c>
      <c r="K3" s="4" t="s">
        <v>26</v>
      </c>
      <c r="L3" s="7">
        <v>7</v>
      </c>
      <c r="M3" s="7">
        <f t="shared" ref="M3:M23" ca="1" si="0">RANDBETWEEN(20,100)</f>
        <v>99</v>
      </c>
      <c r="N3" s="14"/>
      <c r="O3" s="4" t="s">
        <v>53</v>
      </c>
      <c r="P3" s="5">
        <v>38771</v>
      </c>
      <c r="Q3" s="28">
        <v>7.5</v>
      </c>
      <c r="R3" s="8" t="s">
        <v>20</v>
      </c>
      <c r="S3" s="8" t="s">
        <v>28</v>
      </c>
      <c r="T3" s="30">
        <f t="shared" ref="T3:T38" ca="1" si="1">L3+M3</f>
        <v>106</v>
      </c>
      <c r="U3" t="str">
        <f t="shared" ref="U3:U38" ca="1" si="2">IF(T3&gt;=100,IF(Q3&lt;=6,"increase tax","tax ok"),"Low Account")</f>
        <v>tax ok</v>
      </c>
      <c r="V3" t="b">
        <f t="shared" ref="V3:V38" si="3">OR(O4="Cash",O4="Check")</f>
        <v>1</v>
      </c>
      <c r="W3" t="b">
        <f t="shared" ref="W3:W38" si="4">Q3&gt;5</f>
        <v>1</v>
      </c>
      <c r="X3" t="b">
        <f t="shared" ref="X3:X38" si="5">IF(O4="cash",OR(Q4&gt;5,S4=3),"NO")</f>
        <v>1</v>
      </c>
    </row>
    <row r="4" spans="1:24" outlineLevel="2" x14ac:dyDescent="0.35">
      <c r="A4" s="2">
        <v>50</v>
      </c>
      <c r="B4" s="3" t="s">
        <v>18</v>
      </c>
      <c r="C4" s="3" t="s">
        <v>73</v>
      </c>
      <c r="D4" s="5">
        <v>38812</v>
      </c>
      <c r="E4" s="5">
        <v>38812</v>
      </c>
      <c r="F4" s="4" t="s">
        <v>74</v>
      </c>
      <c r="G4" s="6" t="s">
        <v>75</v>
      </c>
      <c r="H4" s="4" t="s">
        <v>66</v>
      </c>
      <c r="I4" s="4" t="s">
        <v>67</v>
      </c>
      <c r="J4" s="4" t="s">
        <v>25</v>
      </c>
      <c r="K4" s="4" t="s">
        <v>26</v>
      </c>
      <c r="L4" s="7">
        <v>5</v>
      </c>
      <c r="M4" s="7">
        <f t="shared" ca="1" si="0"/>
        <v>62</v>
      </c>
      <c r="N4" s="14"/>
      <c r="O4" s="4" t="s">
        <v>53</v>
      </c>
      <c r="P4" s="5">
        <v>38812</v>
      </c>
      <c r="Q4" s="28">
        <v>8</v>
      </c>
      <c r="R4" s="8" t="s">
        <v>20</v>
      </c>
      <c r="S4" s="8" t="s">
        <v>28</v>
      </c>
      <c r="T4" s="30">
        <f t="shared" ca="1" si="1"/>
        <v>67</v>
      </c>
      <c r="U4" t="str">
        <f t="shared" ca="1" si="2"/>
        <v>Low Account</v>
      </c>
      <c r="V4" t="b">
        <f t="shared" si="3"/>
        <v>1</v>
      </c>
      <c r="W4" t="b">
        <f t="shared" si="4"/>
        <v>1</v>
      </c>
      <c r="X4" t="b">
        <f t="shared" si="5"/>
        <v>1</v>
      </c>
    </row>
    <row r="5" spans="1:24" outlineLevel="2" x14ac:dyDescent="0.35">
      <c r="A5" s="2">
        <v>63</v>
      </c>
      <c r="B5" s="3" t="s">
        <v>29</v>
      </c>
      <c r="C5" s="3" t="s">
        <v>28</v>
      </c>
      <c r="D5" s="5">
        <v>38832</v>
      </c>
      <c r="E5" s="5">
        <v>38832</v>
      </c>
      <c r="F5" s="4" t="s">
        <v>49</v>
      </c>
      <c r="G5" s="6" t="s">
        <v>50</v>
      </c>
      <c r="H5" s="4" t="s">
        <v>51</v>
      </c>
      <c r="I5" s="4" t="s">
        <v>52</v>
      </c>
      <c r="J5" s="4" t="s">
        <v>25</v>
      </c>
      <c r="K5" s="4" t="s">
        <v>26</v>
      </c>
      <c r="L5" s="7">
        <v>7</v>
      </c>
      <c r="M5" s="7">
        <f t="shared" ca="1" si="0"/>
        <v>84</v>
      </c>
      <c r="N5" s="14"/>
      <c r="O5" s="4" t="s">
        <v>53</v>
      </c>
      <c r="P5" s="5">
        <v>38832</v>
      </c>
      <c r="Q5" s="28">
        <v>8.5</v>
      </c>
      <c r="R5" s="8" t="s">
        <v>20</v>
      </c>
      <c r="S5" s="8" t="s">
        <v>28</v>
      </c>
      <c r="T5" s="30">
        <f t="shared" ca="1" si="1"/>
        <v>91</v>
      </c>
      <c r="U5" t="str">
        <f t="shared" ca="1" si="2"/>
        <v>Low Account</v>
      </c>
      <c r="V5" t="b">
        <f t="shared" si="3"/>
        <v>1</v>
      </c>
      <c r="W5" t="b">
        <f t="shared" si="4"/>
        <v>1</v>
      </c>
      <c r="X5" t="b">
        <f t="shared" si="5"/>
        <v>1</v>
      </c>
    </row>
    <row r="6" spans="1:24" outlineLevel="2" x14ac:dyDescent="0.35">
      <c r="A6" s="2">
        <v>76</v>
      </c>
      <c r="B6" s="3" t="s">
        <v>18</v>
      </c>
      <c r="C6" s="3" t="s">
        <v>73</v>
      </c>
      <c r="D6" s="5">
        <v>38873</v>
      </c>
      <c r="E6" s="5">
        <v>38873</v>
      </c>
      <c r="F6" s="4" t="s">
        <v>74</v>
      </c>
      <c r="G6" s="6" t="s">
        <v>75</v>
      </c>
      <c r="H6" s="4" t="s">
        <v>66</v>
      </c>
      <c r="I6" s="4" t="s">
        <v>67</v>
      </c>
      <c r="J6" s="4" t="s">
        <v>25</v>
      </c>
      <c r="K6" s="4" t="s">
        <v>26</v>
      </c>
      <c r="L6" s="7">
        <v>5</v>
      </c>
      <c r="M6" s="7">
        <f t="shared" ca="1" si="0"/>
        <v>93</v>
      </c>
      <c r="N6" s="14"/>
      <c r="O6" s="4" t="s">
        <v>53</v>
      </c>
      <c r="P6" s="5">
        <v>38873</v>
      </c>
      <c r="Q6" s="28">
        <v>9</v>
      </c>
      <c r="R6" s="8" t="s">
        <v>20</v>
      </c>
      <c r="S6" s="8" t="s">
        <v>28</v>
      </c>
      <c r="T6" s="30">
        <f t="shared" ca="1" si="1"/>
        <v>98</v>
      </c>
      <c r="U6" t="str">
        <f t="shared" ca="1" si="2"/>
        <v>Low Account</v>
      </c>
      <c r="V6" t="b">
        <f t="shared" si="3"/>
        <v>0</v>
      </c>
      <c r="W6" t="b">
        <f t="shared" si="4"/>
        <v>1</v>
      </c>
      <c r="X6" t="str">
        <f t="shared" si="5"/>
        <v>NO</v>
      </c>
    </row>
    <row r="7" spans="1:24" outlineLevel="1" x14ac:dyDescent="0.35">
      <c r="A7" s="9"/>
      <c r="B7" s="10"/>
      <c r="C7" s="10"/>
      <c r="D7" s="12"/>
      <c r="E7" s="12"/>
      <c r="F7" s="11"/>
      <c r="G7" s="13"/>
      <c r="H7" s="11"/>
      <c r="I7" s="11"/>
      <c r="J7" s="11"/>
      <c r="K7" s="11"/>
      <c r="L7" s="14"/>
      <c r="M7" s="14"/>
      <c r="N7" s="15" t="s">
        <v>85</v>
      </c>
      <c r="O7" s="11">
        <f>SUBTOTAL(3,O3:O6)</f>
        <v>4</v>
      </c>
      <c r="P7" s="12"/>
      <c r="Q7" s="31"/>
      <c r="R7" s="8"/>
      <c r="S7" s="8"/>
      <c r="T7" s="30"/>
      <c r="U7" t="str">
        <f t="shared" si="2"/>
        <v>Low Account</v>
      </c>
      <c r="V7" t="b">
        <f t="shared" si="3"/>
        <v>1</v>
      </c>
      <c r="W7" t="b">
        <f t="shared" si="4"/>
        <v>0</v>
      </c>
      <c r="X7" t="str">
        <f t="shared" si="5"/>
        <v>NO</v>
      </c>
    </row>
    <row r="8" spans="1:24" outlineLevel="2" x14ac:dyDescent="0.35">
      <c r="A8" s="2">
        <v>30</v>
      </c>
      <c r="B8" s="3" t="s">
        <v>18</v>
      </c>
      <c r="C8" s="3" t="s">
        <v>19</v>
      </c>
      <c r="D8" s="5">
        <v>38732</v>
      </c>
      <c r="E8" s="5">
        <v>38739</v>
      </c>
      <c r="F8" s="4" t="s">
        <v>21</v>
      </c>
      <c r="G8" s="6" t="s">
        <v>22</v>
      </c>
      <c r="H8" s="4" t="s">
        <v>23</v>
      </c>
      <c r="I8" s="4" t="s">
        <v>24</v>
      </c>
      <c r="J8" s="4" t="s">
        <v>25</v>
      </c>
      <c r="K8" s="4" t="s">
        <v>26</v>
      </c>
      <c r="L8" s="7">
        <v>200</v>
      </c>
      <c r="M8" s="7">
        <f t="shared" ca="1" si="0"/>
        <v>20</v>
      </c>
      <c r="N8" s="14"/>
      <c r="O8" s="4" t="s">
        <v>27</v>
      </c>
      <c r="P8" s="5">
        <v>38732</v>
      </c>
      <c r="Q8" s="28">
        <v>9.5</v>
      </c>
      <c r="R8" s="8" t="s">
        <v>20</v>
      </c>
      <c r="S8" s="8" t="s">
        <v>28</v>
      </c>
      <c r="T8" s="30">
        <f t="shared" ca="1" si="1"/>
        <v>220</v>
      </c>
      <c r="U8" t="str">
        <f t="shared" ca="1" si="2"/>
        <v>tax ok</v>
      </c>
      <c r="V8" t="b">
        <f t="shared" si="3"/>
        <v>1</v>
      </c>
      <c r="W8" t="b">
        <f t="shared" si="4"/>
        <v>1</v>
      </c>
      <c r="X8" t="str">
        <f t="shared" si="5"/>
        <v>NO</v>
      </c>
    </row>
    <row r="9" spans="1:24" outlineLevel="2" x14ac:dyDescent="0.35">
      <c r="A9" s="2">
        <v>34</v>
      </c>
      <c r="B9" s="3" t="s">
        <v>18</v>
      </c>
      <c r="C9" s="3" t="s">
        <v>29</v>
      </c>
      <c r="D9" s="5">
        <v>38754</v>
      </c>
      <c r="E9" s="5">
        <v>38755</v>
      </c>
      <c r="F9" s="4" t="s">
        <v>30</v>
      </c>
      <c r="G9" s="6" t="s">
        <v>31</v>
      </c>
      <c r="H9" s="4" t="s">
        <v>32</v>
      </c>
      <c r="I9" s="4" t="s">
        <v>33</v>
      </c>
      <c r="J9" s="4" t="s">
        <v>25</v>
      </c>
      <c r="K9" s="4" t="s">
        <v>26</v>
      </c>
      <c r="L9" s="7">
        <v>4</v>
      </c>
      <c r="M9" s="7">
        <f t="shared" ca="1" si="0"/>
        <v>37</v>
      </c>
      <c r="N9" s="14"/>
      <c r="O9" s="4" t="s">
        <v>27</v>
      </c>
      <c r="P9" s="5">
        <v>38754</v>
      </c>
      <c r="Q9" s="28">
        <v>10</v>
      </c>
      <c r="R9" s="8" t="s">
        <v>20</v>
      </c>
      <c r="S9" s="8" t="s">
        <v>28</v>
      </c>
      <c r="T9" s="30">
        <f t="shared" ca="1" si="1"/>
        <v>41</v>
      </c>
      <c r="U9" t="str">
        <f t="shared" ca="1" si="2"/>
        <v>Low Account</v>
      </c>
      <c r="V9" t="b">
        <f t="shared" si="3"/>
        <v>1</v>
      </c>
      <c r="W9" t="b">
        <f t="shared" si="4"/>
        <v>1</v>
      </c>
      <c r="X9" t="str">
        <f t="shared" si="5"/>
        <v>NO</v>
      </c>
    </row>
    <row r="10" spans="1:24" outlineLevel="2" x14ac:dyDescent="0.35">
      <c r="A10" s="2">
        <v>35</v>
      </c>
      <c r="B10" s="3" t="s">
        <v>28</v>
      </c>
      <c r="C10" s="3" t="s">
        <v>44</v>
      </c>
      <c r="D10" s="5">
        <v>38758</v>
      </c>
      <c r="E10" s="5">
        <v>38760</v>
      </c>
      <c r="F10" s="4" t="s">
        <v>45</v>
      </c>
      <c r="G10" s="6" t="s">
        <v>46</v>
      </c>
      <c r="H10" s="4" t="s">
        <v>47</v>
      </c>
      <c r="I10" s="4" t="s">
        <v>48</v>
      </c>
      <c r="J10" s="4" t="s">
        <v>25</v>
      </c>
      <c r="K10" s="4" t="s">
        <v>26</v>
      </c>
      <c r="L10" s="7">
        <v>7</v>
      </c>
      <c r="M10" s="7">
        <f t="shared" ca="1" si="0"/>
        <v>59</v>
      </c>
      <c r="N10" s="14"/>
      <c r="O10" s="4" t="s">
        <v>27</v>
      </c>
      <c r="P10" s="5">
        <v>38758</v>
      </c>
      <c r="Q10" s="28">
        <v>10.5</v>
      </c>
      <c r="R10" s="8" t="s">
        <v>20</v>
      </c>
      <c r="S10" s="8" t="s">
        <v>28</v>
      </c>
      <c r="T10" s="30">
        <f t="shared" ca="1" si="1"/>
        <v>66</v>
      </c>
      <c r="U10" t="str">
        <f t="shared" ca="1" si="2"/>
        <v>Low Account</v>
      </c>
      <c r="V10" t="b">
        <f t="shared" si="3"/>
        <v>1</v>
      </c>
      <c r="W10" t="b">
        <f t="shared" si="4"/>
        <v>1</v>
      </c>
      <c r="X10" t="str">
        <f t="shared" si="5"/>
        <v>NO</v>
      </c>
    </row>
    <row r="11" spans="1:24" ht="29" outlineLevel="2" x14ac:dyDescent="0.35">
      <c r="A11" s="2">
        <v>38</v>
      </c>
      <c r="B11" s="3" t="s">
        <v>18</v>
      </c>
      <c r="C11" s="3" t="s">
        <v>58</v>
      </c>
      <c r="D11" s="5">
        <v>38786</v>
      </c>
      <c r="E11" s="5">
        <v>38787</v>
      </c>
      <c r="F11" s="4" t="s">
        <v>59</v>
      </c>
      <c r="G11" s="6" t="s">
        <v>60</v>
      </c>
      <c r="H11" s="4" t="s">
        <v>61</v>
      </c>
      <c r="I11" s="4" t="s">
        <v>62</v>
      </c>
      <c r="J11" s="4" t="s">
        <v>25</v>
      </c>
      <c r="K11" s="4" t="s">
        <v>26</v>
      </c>
      <c r="L11" s="7">
        <v>10</v>
      </c>
      <c r="M11" s="7">
        <f t="shared" ca="1" si="0"/>
        <v>51</v>
      </c>
      <c r="N11" s="14"/>
      <c r="O11" s="4" t="s">
        <v>27</v>
      </c>
      <c r="P11" s="5">
        <v>38786</v>
      </c>
      <c r="Q11" s="28">
        <v>11</v>
      </c>
      <c r="R11" s="8" t="s">
        <v>20</v>
      </c>
      <c r="S11" s="8" t="s">
        <v>28</v>
      </c>
      <c r="T11" s="30">
        <f t="shared" ca="1" si="1"/>
        <v>61</v>
      </c>
      <c r="U11" t="str">
        <f t="shared" ca="1" si="2"/>
        <v>Low Account</v>
      </c>
      <c r="V11" t="b">
        <f t="shared" si="3"/>
        <v>1</v>
      </c>
      <c r="W11" t="b">
        <f t="shared" si="4"/>
        <v>1</v>
      </c>
      <c r="X11" t="str">
        <f t="shared" si="5"/>
        <v>NO</v>
      </c>
    </row>
    <row r="12" spans="1:24" ht="29" outlineLevel="2" x14ac:dyDescent="0.35">
      <c r="A12" s="2">
        <v>39</v>
      </c>
      <c r="B12" s="3" t="s">
        <v>28</v>
      </c>
      <c r="C12" s="3" t="s">
        <v>39</v>
      </c>
      <c r="D12" s="5">
        <v>38798</v>
      </c>
      <c r="E12" s="5">
        <v>38800</v>
      </c>
      <c r="F12" s="4" t="s">
        <v>40</v>
      </c>
      <c r="G12" s="6" t="s">
        <v>41</v>
      </c>
      <c r="H12" s="4" t="s">
        <v>42</v>
      </c>
      <c r="I12" s="4" t="s">
        <v>43</v>
      </c>
      <c r="J12" s="4" t="s">
        <v>25</v>
      </c>
      <c r="K12" s="4" t="s">
        <v>26</v>
      </c>
      <c r="L12" s="7">
        <v>5</v>
      </c>
      <c r="M12" s="7">
        <f t="shared" ca="1" si="0"/>
        <v>31</v>
      </c>
      <c r="N12" s="14"/>
      <c r="O12" s="4" t="s">
        <v>27</v>
      </c>
      <c r="P12" s="5">
        <v>38798</v>
      </c>
      <c r="Q12" s="28">
        <v>11.5</v>
      </c>
      <c r="R12" s="8" t="s">
        <v>20</v>
      </c>
      <c r="S12" s="8" t="s">
        <v>28</v>
      </c>
      <c r="T12" s="30">
        <f t="shared" ca="1" si="1"/>
        <v>36</v>
      </c>
      <c r="U12" t="str">
        <f t="shared" ca="1" si="2"/>
        <v>Low Account</v>
      </c>
      <c r="V12" t="b">
        <f t="shared" si="3"/>
        <v>1</v>
      </c>
      <c r="W12" t="b">
        <f t="shared" si="4"/>
        <v>1</v>
      </c>
      <c r="X12" t="str">
        <f t="shared" si="5"/>
        <v>NO</v>
      </c>
    </row>
    <row r="13" spans="1:24" ht="29" outlineLevel="2" x14ac:dyDescent="0.35">
      <c r="A13" s="2">
        <v>46</v>
      </c>
      <c r="B13" s="3" t="s">
        <v>68</v>
      </c>
      <c r="C13" s="3" t="s">
        <v>18</v>
      </c>
      <c r="D13" s="5">
        <v>38812</v>
      </c>
      <c r="E13" s="5">
        <v>38812</v>
      </c>
      <c r="F13" s="4" t="s">
        <v>69</v>
      </c>
      <c r="G13" s="6" t="s">
        <v>70</v>
      </c>
      <c r="H13" s="4" t="s">
        <v>71</v>
      </c>
      <c r="I13" s="4" t="s">
        <v>72</v>
      </c>
      <c r="J13" s="4" t="s">
        <v>25</v>
      </c>
      <c r="K13" s="4" t="s">
        <v>26</v>
      </c>
      <c r="L13" s="7">
        <v>100</v>
      </c>
      <c r="M13" s="7">
        <f t="shared" ca="1" si="0"/>
        <v>75</v>
      </c>
      <c r="N13" s="14"/>
      <c r="O13" s="4" t="s">
        <v>27</v>
      </c>
      <c r="P13" s="5">
        <v>38812</v>
      </c>
      <c r="Q13" s="28">
        <v>12</v>
      </c>
      <c r="R13" s="8" t="s">
        <v>20</v>
      </c>
      <c r="S13" s="8" t="s">
        <v>28</v>
      </c>
      <c r="T13" s="30">
        <f t="shared" ca="1" si="1"/>
        <v>175</v>
      </c>
      <c r="U13" t="str">
        <f t="shared" ca="1" si="2"/>
        <v>tax ok</v>
      </c>
      <c r="V13" t="b">
        <f t="shared" si="3"/>
        <v>1</v>
      </c>
      <c r="W13" t="b">
        <f t="shared" si="4"/>
        <v>1</v>
      </c>
      <c r="X13" t="str">
        <f t="shared" si="5"/>
        <v>NO</v>
      </c>
    </row>
    <row r="14" spans="1:24" ht="29" outlineLevel="2" x14ac:dyDescent="0.35">
      <c r="A14" s="2">
        <v>48</v>
      </c>
      <c r="B14" s="3" t="s">
        <v>29</v>
      </c>
      <c r="C14" s="3" t="s">
        <v>39</v>
      </c>
      <c r="D14" s="5">
        <v>38812</v>
      </c>
      <c r="E14" s="5">
        <v>38812</v>
      </c>
      <c r="F14" s="4" t="s">
        <v>40</v>
      </c>
      <c r="G14" s="6" t="s">
        <v>41</v>
      </c>
      <c r="H14" s="4" t="s">
        <v>42</v>
      </c>
      <c r="I14" s="4" t="s">
        <v>43</v>
      </c>
      <c r="J14" s="4" t="s">
        <v>25</v>
      </c>
      <c r="K14" s="4" t="s">
        <v>26</v>
      </c>
      <c r="L14" s="7">
        <v>50</v>
      </c>
      <c r="M14" s="7">
        <f t="shared" ca="1" si="0"/>
        <v>75</v>
      </c>
      <c r="N14" s="14"/>
      <c r="O14" s="4" t="s">
        <v>27</v>
      </c>
      <c r="P14" s="5">
        <v>38812</v>
      </c>
      <c r="Q14" s="28">
        <v>12.5</v>
      </c>
      <c r="R14" s="8" t="s">
        <v>20</v>
      </c>
      <c r="S14" s="8" t="s">
        <v>28</v>
      </c>
      <c r="T14" s="30">
        <f t="shared" ca="1" si="1"/>
        <v>125</v>
      </c>
      <c r="U14" t="str">
        <f t="shared" ca="1" si="2"/>
        <v>tax ok</v>
      </c>
      <c r="V14" t="b">
        <f t="shared" si="3"/>
        <v>1</v>
      </c>
      <c r="W14" t="b">
        <f t="shared" si="4"/>
        <v>1</v>
      </c>
      <c r="X14" t="str">
        <f t="shared" si="5"/>
        <v>NO</v>
      </c>
    </row>
    <row r="15" spans="1:24" ht="29" outlineLevel="2" x14ac:dyDescent="0.35">
      <c r="A15" s="2">
        <v>56</v>
      </c>
      <c r="B15" s="3" t="s">
        <v>81</v>
      </c>
      <c r="C15" s="3" t="s">
        <v>38</v>
      </c>
      <c r="D15" s="5">
        <v>38810</v>
      </c>
      <c r="E15" s="5">
        <v>38810</v>
      </c>
      <c r="F15" s="4" t="s">
        <v>54</v>
      </c>
      <c r="G15" s="6" t="s">
        <v>55</v>
      </c>
      <c r="H15" s="4" t="s">
        <v>56</v>
      </c>
      <c r="I15" s="4" t="s">
        <v>57</v>
      </c>
      <c r="J15" s="4" t="s">
        <v>25</v>
      </c>
      <c r="K15" s="4" t="s">
        <v>26</v>
      </c>
      <c r="L15" s="7">
        <v>0</v>
      </c>
      <c r="M15" s="7">
        <f t="shared" ca="1" si="0"/>
        <v>88</v>
      </c>
      <c r="N15" s="14"/>
      <c r="O15" s="4" t="s">
        <v>27</v>
      </c>
      <c r="P15" s="5">
        <v>38810</v>
      </c>
      <c r="Q15" s="28">
        <v>13</v>
      </c>
      <c r="R15" s="8" t="s">
        <v>20</v>
      </c>
      <c r="S15" s="8" t="s">
        <v>28</v>
      </c>
      <c r="T15" s="30">
        <f t="shared" ca="1" si="1"/>
        <v>88</v>
      </c>
      <c r="U15" t="str">
        <f t="shared" ca="1" si="2"/>
        <v>Low Account</v>
      </c>
      <c r="V15" t="b">
        <f t="shared" si="3"/>
        <v>1</v>
      </c>
      <c r="W15" t="b">
        <f t="shared" si="4"/>
        <v>1</v>
      </c>
      <c r="X15" t="str">
        <f t="shared" si="5"/>
        <v>NO</v>
      </c>
    </row>
    <row r="16" spans="1:24" outlineLevel="2" x14ac:dyDescent="0.35">
      <c r="A16" s="2">
        <v>57</v>
      </c>
      <c r="B16" s="3" t="s">
        <v>18</v>
      </c>
      <c r="C16" s="3" t="s">
        <v>19</v>
      </c>
      <c r="D16" s="5">
        <v>38829</v>
      </c>
      <c r="E16" s="5">
        <v>38829</v>
      </c>
      <c r="F16" s="4" t="s">
        <v>21</v>
      </c>
      <c r="G16" s="6" t="s">
        <v>22</v>
      </c>
      <c r="H16" s="4" t="s">
        <v>23</v>
      </c>
      <c r="I16" s="4" t="s">
        <v>24</v>
      </c>
      <c r="J16" s="4" t="s">
        <v>25</v>
      </c>
      <c r="K16" s="4" t="s">
        <v>26</v>
      </c>
      <c r="L16" s="7">
        <v>200</v>
      </c>
      <c r="M16" s="7">
        <f t="shared" ca="1" si="0"/>
        <v>90</v>
      </c>
      <c r="N16" s="14"/>
      <c r="O16" s="4" t="s">
        <v>27</v>
      </c>
      <c r="P16" s="5">
        <v>38829</v>
      </c>
      <c r="Q16" s="28">
        <v>13.5</v>
      </c>
      <c r="R16" s="8" t="s">
        <v>20</v>
      </c>
      <c r="S16" s="8" t="s">
        <v>82</v>
      </c>
      <c r="T16" s="30">
        <f t="shared" ca="1" si="1"/>
        <v>290</v>
      </c>
      <c r="U16" t="str">
        <f t="shared" ca="1" si="2"/>
        <v>tax ok</v>
      </c>
      <c r="V16" t="b">
        <f t="shared" si="3"/>
        <v>1</v>
      </c>
      <c r="W16" t="b">
        <f t="shared" si="4"/>
        <v>1</v>
      </c>
      <c r="X16" t="str">
        <f t="shared" si="5"/>
        <v>NO</v>
      </c>
    </row>
    <row r="17" spans="1:24" outlineLevel="2" x14ac:dyDescent="0.35">
      <c r="A17" s="2">
        <v>61</v>
      </c>
      <c r="B17" s="3" t="s">
        <v>18</v>
      </c>
      <c r="C17" s="3" t="s">
        <v>29</v>
      </c>
      <c r="D17" s="5">
        <v>38814</v>
      </c>
      <c r="E17" s="5">
        <v>38814</v>
      </c>
      <c r="F17" s="4" t="s">
        <v>30</v>
      </c>
      <c r="G17" s="6" t="s">
        <v>31</v>
      </c>
      <c r="H17" s="4" t="s">
        <v>32</v>
      </c>
      <c r="I17" s="4" t="s">
        <v>33</v>
      </c>
      <c r="J17" s="4" t="s">
        <v>25</v>
      </c>
      <c r="K17" s="4" t="s">
        <v>26</v>
      </c>
      <c r="L17" s="7">
        <v>4</v>
      </c>
      <c r="M17" s="7">
        <f t="shared" ca="1" si="0"/>
        <v>99</v>
      </c>
      <c r="N17" s="14"/>
      <c r="O17" s="4" t="s">
        <v>27</v>
      </c>
      <c r="P17" s="5">
        <v>38814</v>
      </c>
      <c r="Q17" s="28">
        <v>14</v>
      </c>
      <c r="R17" s="8" t="s">
        <v>20</v>
      </c>
      <c r="S17" s="8" t="s">
        <v>82</v>
      </c>
      <c r="T17" s="30">
        <f t="shared" ca="1" si="1"/>
        <v>103</v>
      </c>
      <c r="U17" t="str">
        <f t="shared" ca="1" si="2"/>
        <v>tax ok</v>
      </c>
      <c r="V17" t="b">
        <f t="shared" si="3"/>
        <v>1</v>
      </c>
      <c r="W17" t="b">
        <f t="shared" si="4"/>
        <v>1</v>
      </c>
      <c r="X17" t="str">
        <f t="shared" si="5"/>
        <v>NO</v>
      </c>
    </row>
    <row r="18" spans="1:24" outlineLevel="2" x14ac:dyDescent="0.35">
      <c r="A18" s="2">
        <v>62</v>
      </c>
      <c r="B18" s="3" t="s">
        <v>28</v>
      </c>
      <c r="C18" s="3" t="s">
        <v>44</v>
      </c>
      <c r="D18" s="5">
        <v>38819</v>
      </c>
      <c r="E18" s="5">
        <v>38819</v>
      </c>
      <c r="F18" s="4" t="s">
        <v>45</v>
      </c>
      <c r="G18" s="6" t="s">
        <v>46</v>
      </c>
      <c r="H18" s="4" t="s">
        <v>47</v>
      </c>
      <c r="I18" s="4" t="s">
        <v>48</v>
      </c>
      <c r="J18" s="4" t="s">
        <v>25</v>
      </c>
      <c r="K18" s="4" t="s">
        <v>26</v>
      </c>
      <c r="L18" s="7">
        <v>7</v>
      </c>
      <c r="M18" s="7">
        <f t="shared" ca="1" si="0"/>
        <v>42</v>
      </c>
      <c r="N18" s="14"/>
      <c r="O18" s="4" t="s">
        <v>27</v>
      </c>
      <c r="P18" s="5">
        <v>38819</v>
      </c>
      <c r="Q18" s="28">
        <v>14.5</v>
      </c>
      <c r="R18" s="8" t="s">
        <v>20</v>
      </c>
      <c r="S18" s="8" t="s">
        <v>82</v>
      </c>
      <c r="T18" s="30">
        <f t="shared" ca="1" si="1"/>
        <v>49</v>
      </c>
      <c r="U18" t="str">
        <f t="shared" ca="1" si="2"/>
        <v>Low Account</v>
      </c>
      <c r="V18" t="b">
        <f t="shared" si="3"/>
        <v>1</v>
      </c>
      <c r="W18" t="b">
        <f t="shared" si="4"/>
        <v>1</v>
      </c>
      <c r="X18" t="str">
        <f t="shared" si="5"/>
        <v>NO</v>
      </c>
    </row>
    <row r="19" spans="1:24" ht="29" outlineLevel="2" x14ac:dyDescent="0.35">
      <c r="A19" s="2">
        <v>65</v>
      </c>
      <c r="B19" s="3" t="s">
        <v>18</v>
      </c>
      <c r="C19" s="3" t="s">
        <v>58</v>
      </c>
      <c r="D19" s="5">
        <v>38848</v>
      </c>
      <c r="E19" s="5">
        <v>38848</v>
      </c>
      <c r="F19" s="4" t="s">
        <v>59</v>
      </c>
      <c r="G19" s="6" t="s">
        <v>60</v>
      </c>
      <c r="H19" s="4" t="s">
        <v>61</v>
      </c>
      <c r="I19" s="4" t="s">
        <v>62</v>
      </c>
      <c r="J19" s="4" t="s">
        <v>25</v>
      </c>
      <c r="K19" s="4" t="s">
        <v>26</v>
      </c>
      <c r="L19" s="7">
        <v>10</v>
      </c>
      <c r="M19" s="7">
        <f t="shared" ca="1" si="0"/>
        <v>66</v>
      </c>
      <c r="N19" s="14"/>
      <c r="O19" s="4" t="s">
        <v>27</v>
      </c>
      <c r="P19" s="5">
        <v>38848</v>
      </c>
      <c r="Q19" s="28">
        <v>15</v>
      </c>
      <c r="R19" s="8" t="s">
        <v>20</v>
      </c>
      <c r="S19" s="8" t="s">
        <v>82</v>
      </c>
      <c r="T19" s="30">
        <f t="shared" ca="1" si="1"/>
        <v>76</v>
      </c>
      <c r="U19" t="str">
        <f t="shared" ca="1" si="2"/>
        <v>Low Account</v>
      </c>
      <c r="V19" t="b">
        <f t="shared" si="3"/>
        <v>1</v>
      </c>
      <c r="W19" t="b">
        <f t="shared" si="4"/>
        <v>1</v>
      </c>
      <c r="X19" t="str">
        <f t="shared" si="5"/>
        <v>NO</v>
      </c>
    </row>
    <row r="20" spans="1:24" ht="29" outlineLevel="2" x14ac:dyDescent="0.35">
      <c r="A20" s="2">
        <v>66</v>
      </c>
      <c r="B20" s="3" t="s">
        <v>28</v>
      </c>
      <c r="C20" s="3" t="s">
        <v>39</v>
      </c>
      <c r="D20" s="5">
        <v>38861</v>
      </c>
      <c r="E20" s="5">
        <v>38861</v>
      </c>
      <c r="F20" s="4" t="s">
        <v>40</v>
      </c>
      <c r="G20" s="6" t="s">
        <v>41</v>
      </c>
      <c r="H20" s="4" t="s">
        <v>42</v>
      </c>
      <c r="I20" s="4" t="s">
        <v>43</v>
      </c>
      <c r="J20" s="4" t="s">
        <v>25</v>
      </c>
      <c r="K20" s="4" t="s">
        <v>26</v>
      </c>
      <c r="L20" s="7">
        <v>5</v>
      </c>
      <c r="M20" s="7">
        <f t="shared" ca="1" si="0"/>
        <v>86</v>
      </c>
      <c r="N20" s="14"/>
      <c r="O20" s="4" t="s">
        <v>27</v>
      </c>
      <c r="P20" s="5">
        <v>38861</v>
      </c>
      <c r="Q20" s="28">
        <f t="shared" ref="Q20:Q38" ca="1" si="6">RANDBETWEEN(5,10)</f>
        <v>6</v>
      </c>
      <c r="R20" s="8" t="s">
        <v>20</v>
      </c>
      <c r="S20" s="8" t="s">
        <v>82</v>
      </c>
      <c r="T20" s="30">
        <f t="shared" ca="1" si="1"/>
        <v>91</v>
      </c>
      <c r="U20" t="str">
        <f t="shared" ca="1" si="2"/>
        <v>Low Account</v>
      </c>
      <c r="V20" t="b">
        <f t="shared" si="3"/>
        <v>1</v>
      </c>
      <c r="W20" t="b">
        <f t="shared" ca="1" si="4"/>
        <v>1</v>
      </c>
      <c r="X20" t="str">
        <f t="shared" si="5"/>
        <v>NO</v>
      </c>
    </row>
    <row r="21" spans="1:24" ht="29" outlineLevel="2" x14ac:dyDescent="0.35">
      <c r="A21" s="2">
        <v>73</v>
      </c>
      <c r="B21" s="3" t="s">
        <v>68</v>
      </c>
      <c r="C21" s="3" t="s">
        <v>18</v>
      </c>
      <c r="D21" s="5">
        <v>38873</v>
      </c>
      <c r="E21" s="5">
        <v>38873</v>
      </c>
      <c r="F21" s="4" t="s">
        <v>69</v>
      </c>
      <c r="G21" s="6" t="s">
        <v>70</v>
      </c>
      <c r="H21" s="4" t="s">
        <v>71</v>
      </c>
      <c r="I21" s="4" t="s">
        <v>72</v>
      </c>
      <c r="J21" s="4" t="s">
        <v>25</v>
      </c>
      <c r="K21" s="4" t="s">
        <v>26</v>
      </c>
      <c r="L21" s="7">
        <v>100</v>
      </c>
      <c r="M21" s="7">
        <f t="shared" ca="1" si="0"/>
        <v>39</v>
      </c>
      <c r="N21" s="14"/>
      <c r="O21" s="4" t="s">
        <v>27</v>
      </c>
      <c r="P21" s="5">
        <v>38873</v>
      </c>
      <c r="Q21" s="28">
        <f t="shared" ca="1" si="6"/>
        <v>7</v>
      </c>
      <c r="R21" s="8" t="s">
        <v>20</v>
      </c>
      <c r="S21" s="8" t="s">
        <v>28</v>
      </c>
      <c r="T21" s="30">
        <f t="shared" ca="1" si="1"/>
        <v>139</v>
      </c>
      <c r="U21" t="str">
        <f t="shared" ca="1" si="2"/>
        <v>tax ok</v>
      </c>
      <c r="V21" t="b">
        <f t="shared" si="3"/>
        <v>1</v>
      </c>
      <c r="W21" t="b">
        <f t="shared" ca="1" si="4"/>
        <v>1</v>
      </c>
      <c r="X21" t="str">
        <f t="shared" si="5"/>
        <v>NO</v>
      </c>
    </row>
    <row r="22" spans="1:24" ht="29" outlineLevel="2" x14ac:dyDescent="0.35">
      <c r="A22" s="2">
        <v>75</v>
      </c>
      <c r="B22" s="3" t="s">
        <v>29</v>
      </c>
      <c r="C22" s="3" t="s">
        <v>39</v>
      </c>
      <c r="D22" s="5">
        <v>38873</v>
      </c>
      <c r="E22" s="5">
        <v>38873</v>
      </c>
      <c r="F22" s="4" t="s">
        <v>40</v>
      </c>
      <c r="G22" s="6" t="s">
        <v>41</v>
      </c>
      <c r="H22" s="4" t="s">
        <v>42</v>
      </c>
      <c r="I22" s="4" t="s">
        <v>43</v>
      </c>
      <c r="J22" s="4" t="s">
        <v>25</v>
      </c>
      <c r="K22" s="4" t="s">
        <v>26</v>
      </c>
      <c r="L22" s="7">
        <v>50</v>
      </c>
      <c r="M22" s="7">
        <f t="shared" ca="1" si="0"/>
        <v>86</v>
      </c>
      <c r="N22" s="14"/>
      <c r="O22" s="4" t="s">
        <v>27</v>
      </c>
      <c r="P22" s="5">
        <v>38873</v>
      </c>
      <c r="Q22" s="28">
        <f t="shared" ca="1" si="6"/>
        <v>5</v>
      </c>
      <c r="R22" s="8" t="s">
        <v>20</v>
      </c>
      <c r="S22" s="8" t="s">
        <v>28</v>
      </c>
      <c r="T22" s="30">
        <f t="shared" ca="1" si="1"/>
        <v>136</v>
      </c>
      <c r="U22" t="str">
        <f t="shared" ca="1" si="2"/>
        <v>increase tax</v>
      </c>
      <c r="V22" t="b">
        <f t="shared" si="3"/>
        <v>1</v>
      </c>
      <c r="W22" t="b">
        <f t="shared" ca="1" si="4"/>
        <v>0</v>
      </c>
      <c r="X22" t="str">
        <f t="shared" si="5"/>
        <v>NO</v>
      </c>
    </row>
    <row r="23" spans="1:24" ht="29" outlineLevel="2" x14ac:dyDescent="0.35">
      <c r="A23" s="2">
        <v>79</v>
      </c>
      <c r="B23" s="3" t="s">
        <v>81</v>
      </c>
      <c r="C23" s="3" t="s">
        <v>38</v>
      </c>
      <c r="D23" s="5">
        <v>38891</v>
      </c>
      <c r="E23" s="5">
        <v>38891</v>
      </c>
      <c r="F23" s="4" t="s">
        <v>54</v>
      </c>
      <c r="G23" s="6" t="s">
        <v>55</v>
      </c>
      <c r="H23" s="4" t="s">
        <v>56</v>
      </c>
      <c r="I23" s="4" t="s">
        <v>57</v>
      </c>
      <c r="J23" s="4" t="s">
        <v>25</v>
      </c>
      <c r="K23" s="4" t="s">
        <v>26</v>
      </c>
      <c r="L23" s="7">
        <v>0</v>
      </c>
      <c r="M23" s="7">
        <f t="shared" ca="1" si="0"/>
        <v>73</v>
      </c>
      <c r="N23" s="14"/>
      <c r="O23" s="4" t="s">
        <v>27</v>
      </c>
      <c r="P23" s="5">
        <v>38891</v>
      </c>
      <c r="Q23" s="28">
        <f t="shared" ca="1" si="6"/>
        <v>9</v>
      </c>
      <c r="R23" s="8" t="s">
        <v>20</v>
      </c>
      <c r="S23" s="8" t="s">
        <v>28</v>
      </c>
      <c r="T23" s="30">
        <f t="shared" ca="1" si="1"/>
        <v>73</v>
      </c>
      <c r="U23" t="str">
        <f t="shared" ca="1" si="2"/>
        <v>Low Account</v>
      </c>
      <c r="V23" t="b">
        <f t="shared" si="3"/>
        <v>0</v>
      </c>
      <c r="W23" t="b">
        <f t="shared" ca="1" si="4"/>
        <v>1</v>
      </c>
      <c r="X23" t="str">
        <f t="shared" si="5"/>
        <v>NO</v>
      </c>
    </row>
    <row r="24" spans="1:24" outlineLevel="1" x14ac:dyDescent="0.35">
      <c r="A24" s="9"/>
      <c r="B24" s="10"/>
      <c r="C24" s="10"/>
      <c r="D24" s="12"/>
      <c r="E24" s="12"/>
      <c r="F24" s="11"/>
      <c r="G24" s="13"/>
      <c r="H24" s="11"/>
      <c r="I24" s="11"/>
      <c r="J24" s="11"/>
      <c r="K24" s="11"/>
      <c r="L24" s="14"/>
      <c r="M24" s="14"/>
      <c r="N24" s="15" t="s">
        <v>83</v>
      </c>
      <c r="O24" s="11">
        <f>SUBTOTAL(3,O8:O23)</f>
        <v>16</v>
      </c>
      <c r="P24" s="12"/>
      <c r="Q24" s="31"/>
      <c r="R24" s="8"/>
      <c r="S24" s="8"/>
      <c r="T24" s="30"/>
      <c r="U24" t="str">
        <f t="shared" si="2"/>
        <v>Low Account</v>
      </c>
      <c r="V24" t="b">
        <f t="shared" si="3"/>
        <v>0</v>
      </c>
      <c r="W24" t="b">
        <f t="shared" si="4"/>
        <v>0</v>
      </c>
      <c r="X24" t="str">
        <f t="shared" si="5"/>
        <v>NO</v>
      </c>
    </row>
    <row r="25" spans="1:24" outlineLevel="2" x14ac:dyDescent="0.35">
      <c r="A25" s="2">
        <v>31</v>
      </c>
      <c r="B25" s="3" t="s">
        <v>28</v>
      </c>
      <c r="C25" s="3" t="s">
        <v>29</v>
      </c>
      <c r="D25" s="5">
        <v>38737</v>
      </c>
      <c r="E25" s="5">
        <v>38739</v>
      </c>
      <c r="F25" s="4" t="s">
        <v>30</v>
      </c>
      <c r="G25" s="6" t="s">
        <v>31</v>
      </c>
      <c r="H25" s="4" t="s">
        <v>32</v>
      </c>
      <c r="I25" s="4" t="s">
        <v>33</v>
      </c>
      <c r="J25" s="4" t="s">
        <v>25</v>
      </c>
      <c r="K25" s="4" t="s">
        <v>26</v>
      </c>
      <c r="L25" s="7">
        <v>5</v>
      </c>
      <c r="M25" s="7">
        <v>0</v>
      </c>
      <c r="N25" s="14"/>
      <c r="O25" s="4" t="s">
        <v>34</v>
      </c>
      <c r="P25" s="5">
        <v>38737</v>
      </c>
      <c r="Q25" s="28">
        <f t="shared" ca="1" si="6"/>
        <v>7</v>
      </c>
      <c r="R25" s="8" t="s">
        <v>20</v>
      </c>
      <c r="S25" s="8" t="s">
        <v>28</v>
      </c>
      <c r="T25" s="30">
        <f t="shared" si="1"/>
        <v>5</v>
      </c>
      <c r="U25" t="str">
        <f t="shared" si="2"/>
        <v>Low Account</v>
      </c>
      <c r="V25" t="b">
        <f t="shared" si="3"/>
        <v>0</v>
      </c>
      <c r="W25" t="b">
        <f t="shared" ca="1" si="4"/>
        <v>1</v>
      </c>
      <c r="X25" t="str">
        <f t="shared" si="5"/>
        <v>NO</v>
      </c>
    </row>
    <row r="26" spans="1:24" outlineLevel="2" x14ac:dyDescent="0.35">
      <c r="A26" s="2">
        <v>32</v>
      </c>
      <c r="B26" s="3" t="s">
        <v>20</v>
      </c>
      <c r="C26" s="3" t="s">
        <v>35</v>
      </c>
      <c r="D26" s="5">
        <v>38739</v>
      </c>
      <c r="E26" s="5">
        <v>38739</v>
      </c>
      <c r="F26" s="4" t="s">
        <v>36</v>
      </c>
      <c r="G26" s="6" t="s">
        <v>37</v>
      </c>
      <c r="H26" s="4" t="s">
        <v>23</v>
      </c>
      <c r="I26" s="4" t="s">
        <v>24</v>
      </c>
      <c r="J26" s="4" t="s">
        <v>25</v>
      </c>
      <c r="K26" s="4" t="s">
        <v>26</v>
      </c>
      <c r="L26" s="7">
        <v>5</v>
      </c>
      <c r="M26" s="7">
        <v>0</v>
      </c>
      <c r="N26" s="14"/>
      <c r="O26" s="4" t="s">
        <v>34</v>
      </c>
      <c r="P26" s="5">
        <v>38739</v>
      </c>
      <c r="Q26" s="28">
        <f t="shared" ca="1" si="6"/>
        <v>9</v>
      </c>
      <c r="R26" s="8" t="s">
        <v>20</v>
      </c>
      <c r="S26" s="8" t="s">
        <v>28</v>
      </c>
      <c r="T26" s="30">
        <f t="shared" si="1"/>
        <v>5</v>
      </c>
      <c r="U26" t="str">
        <f t="shared" si="2"/>
        <v>Low Account</v>
      </c>
      <c r="V26" t="b">
        <f t="shared" si="3"/>
        <v>0</v>
      </c>
      <c r="W26" t="b">
        <f t="shared" ca="1" si="4"/>
        <v>1</v>
      </c>
      <c r="X26" t="str">
        <f t="shared" si="5"/>
        <v>NO</v>
      </c>
    </row>
    <row r="27" spans="1:24" ht="29" outlineLevel="2" x14ac:dyDescent="0.35">
      <c r="A27" s="2">
        <v>33</v>
      </c>
      <c r="B27" s="3" t="s">
        <v>38</v>
      </c>
      <c r="C27" s="3" t="s">
        <v>39</v>
      </c>
      <c r="D27" s="5">
        <v>38747</v>
      </c>
      <c r="E27" s="5">
        <v>38748</v>
      </c>
      <c r="F27" s="4" t="s">
        <v>40</v>
      </c>
      <c r="G27" s="6" t="s">
        <v>41</v>
      </c>
      <c r="H27" s="4" t="s">
        <v>42</v>
      </c>
      <c r="I27" s="4" t="s">
        <v>43</v>
      </c>
      <c r="J27" s="4" t="s">
        <v>25</v>
      </c>
      <c r="K27" s="4" t="s">
        <v>26</v>
      </c>
      <c r="L27" s="7">
        <v>50</v>
      </c>
      <c r="M27" s="7">
        <v>0</v>
      </c>
      <c r="N27" s="14"/>
      <c r="O27" s="4" t="s">
        <v>34</v>
      </c>
      <c r="P27" s="5">
        <v>38747</v>
      </c>
      <c r="Q27" s="28">
        <f t="shared" ca="1" si="6"/>
        <v>7</v>
      </c>
      <c r="R27" s="8" t="s">
        <v>20</v>
      </c>
      <c r="S27" s="8" t="s">
        <v>28</v>
      </c>
      <c r="T27" s="30">
        <f t="shared" si="1"/>
        <v>50</v>
      </c>
      <c r="U27" t="str">
        <f t="shared" si="2"/>
        <v>Low Account</v>
      </c>
      <c r="V27" t="b">
        <f t="shared" si="3"/>
        <v>0</v>
      </c>
      <c r="W27" t="b">
        <f t="shared" ca="1" si="4"/>
        <v>1</v>
      </c>
      <c r="X27" t="str">
        <f t="shared" si="5"/>
        <v>NO</v>
      </c>
    </row>
    <row r="28" spans="1:24" ht="29" outlineLevel="2" x14ac:dyDescent="0.35">
      <c r="A28" s="2">
        <v>37</v>
      </c>
      <c r="B28" s="3" t="s">
        <v>39</v>
      </c>
      <c r="C28" s="3" t="s">
        <v>38</v>
      </c>
      <c r="D28" s="5">
        <v>38782</v>
      </c>
      <c r="E28" s="5">
        <v>38785</v>
      </c>
      <c r="F28" s="4" t="s">
        <v>54</v>
      </c>
      <c r="G28" s="6" t="s">
        <v>55</v>
      </c>
      <c r="H28" s="4" t="s">
        <v>56</v>
      </c>
      <c r="I28" s="4" t="s">
        <v>57</v>
      </c>
      <c r="J28" s="4" t="s">
        <v>25</v>
      </c>
      <c r="K28" s="4" t="s">
        <v>26</v>
      </c>
      <c r="L28" s="7">
        <v>12</v>
      </c>
      <c r="M28" s="7">
        <v>0</v>
      </c>
      <c r="N28" s="14"/>
      <c r="O28" s="4" t="s">
        <v>34</v>
      </c>
      <c r="P28" s="5">
        <v>38782</v>
      </c>
      <c r="Q28" s="28">
        <f t="shared" ca="1" si="6"/>
        <v>6</v>
      </c>
      <c r="R28" s="8" t="s">
        <v>20</v>
      </c>
      <c r="S28" s="8" t="s">
        <v>28</v>
      </c>
      <c r="T28" s="30">
        <f t="shared" si="1"/>
        <v>12</v>
      </c>
      <c r="U28" t="str">
        <f t="shared" si="2"/>
        <v>Low Account</v>
      </c>
      <c r="V28" t="b">
        <f t="shared" si="3"/>
        <v>0</v>
      </c>
      <c r="W28" t="b">
        <f t="shared" ca="1" si="4"/>
        <v>1</v>
      </c>
      <c r="X28" t="str">
        <f t="shared" si="5"/>
        <v>NO</v>
      </c>
    </row>
    <row r="29" spans="1:24" outlineLevel="2" x14ac:dyDescent="0.35">
      <c r="A29" s="2">
        <v>40</v>
      </c>
      <c r="B29" s="3" t="s">
        <v>29</v>
      </c>
      <c r="C29" s="3" t="s">
        <v>63</v>
      </c>
      <c r="D29" s="5">
        <v>38800</v>
      </c>
      <c r="E29" s="5">
        <v>38800</v>
      </c>
      <c r="F29" s="4" t="s">
        <v>64</v>
      </c>
      <c r="G29" s="6" t="s">
        <v>65</v>
      </c>
      <c r="H29" s="4" t="s">
        <v>66</v>
      </c>
      <c r="I29" s="4" t="s">
        <v>67</v>
      </c>
      <c r="J29" s="4" t="s">
        <v>25</v>
      </c>
      <c r="K29" s="4" t="s">
        <v>26</v>
      </c>
      <c r="L29" s="7">
        <v>9</v>
      </c>
      <c r="M29" s="7">
        <v>0</v>
      </c>
      <c r="N29" s="14"/>
      <c r="O29" s="4" t="s">
        <v>34</v>
      </c>
      <c r="P29" s="5">
        <v>38800</v>
      </c>
      <c r="Q29" s="28">
        <f t="shared" ca="1" si="6"/>
        <v>9</v>
      </c>
      <c r="R29" s="8" t="s">
        <v>20</v>
      </c>
      <c r="S29" s="8" t="s">
        <v>28</v>
      </c>
      <c r="T29" s="30">
        <f t="shared" si="1"/>
        <v>9</v>
      </c>
      <c r="U29" t="str">
        <f t="shared" si="2"/>
        <v>Low Account</v>
      </c>
      <c r="V29" t="b">
        <f t="shared" si="3"/>
        <v>0</v>
      </c>
      <c r="W29" t="b">
        <f t="shared" ca="1" si="4"/>
        <v>1</v>
      </c>
      <c r="X29" t="str">
        <f t="shared" si="5"/>
        <v>NO</v>
      </c>
    </row>
    <row r="30" spans="1:24" ht="29" outlineLevel="2" x14ac:dyDescent="0.35">
      <c r="A30" s="2">
        <v>47</v>
      </c>
      <c r="B30" s="3" t="s">
        <v>38</v>
      </c>
      <c r="C30" s="3" t="s">
        <v>38</v>
      </c>
      <c r="D30" s="5">
        <v>38815</v>
      </c>
      <c r="E30" s="5">
        <v>38815</v>
      </c>
      <c r="F30" s="4" t="s">
        <v>54</v>
      </c>
      <c r="G30" s="6" t="s">
        <v>55</v>
      </c>
      <c r="H30" s="4" t="s">
        <v>56</v>
      </c>
      <c r="I30" s="4" t="s">
        <v>57</v>
      </c>
      <c r="J30" s="4" t="s">
        <v>25</v>
      </c>
      <c r="K30" s="4" t="s">
        <v>26</v>
      </c>
      <c r="L30" s="7">
        <v>300</v>
      </c>
      <c r="M30" s="7">
        <v>0</v>
      </c>
      <c r="N30" s="14"/>
      <c r="O30" s="4" t="s">
        <v>34</v>
      </c>
      <c r="P30" s="5">
        <v>38815</v>
      </c>
      <c r="Q30" s="28">
        <f t="shared" ca="1" si="6"/>
        <v>10</v>
      </c>
      <c r="R30" s="8" t="s">
        <v>20</v>
      </c>
      <c r="S30" s="8" t="s">
        <v>28</v>
      </c>
      <c r="T30" s="30">
        <f t="shared" si="1"/>
        <v>300</v>
      </c>
      <c r="U30" t="str">
        <f t="shared" ca="1" si="2"/>
        <v>tax ok</v>
      </c>
      <c r="V30" t="b">
        <f t="shared" si="3"/>
        <v>0</v>
      </c>
      <c r="W30" t="b">
        <f t="shared" ca="1" si="4"/>
        <v>1</v>
      </c>
      <c r="X30" t="str">
        <f t="shared" si="5"/>
        <v>NO</v>
      </c>
    </row>
    <row r="31" spans="1:24" outlineLevel="2" x14ac:dyDescent="0.35">
      <c r="A31" s="2">
        <v>51</v>
      </c>
      <c r="B31" s="3" t="s">
        <v>18</v>
      </c>
      <c r="C31" s="3" t="s">
        <v>76</v>
      </c>
      <c r="D31" s="5">
        <v>38812</v>
      </c>
      <c r="E31" s="5">
        <v>38812</v>
      </c>
      <c r="F31" s="4" t="s">
        <v>77</v>
      </c>
      <c r="G31" s="6" t="s">
        <v>78</v>
      </c>
      <c r="H31" s="4" t="s">
        <v>79</v>
      </c>
      <c r="I31" s="4" t="s">
        <v>80</v>
      </c>
      <c r="J31" s="4" t="s">
        <v>25</v>
      </c>
      <c r="K31" s="4" t="s">
        <v>26</v>
      </c>
      <c r="L31" s="7">
        <v>60</v>
      </c>
      <c r="M31" s="7">
        <v>0</v>
      </c>
      <c r="N31" s="14"/>
      <c r="O31" s="4" t="s">
        <v>34</v>
      </c>
      <c r="P31" s="5">
        <v>38812</v>
      </c>
      <c r="Q31" s="28">
        <f t="shared" ca="1" si="6"/>
        <v>10</v>
      </c>
      <c r="R31" s="8" t="s">
        <v>20</v>
      </c>
      <c r="S31" s="8" t="s">
        <v>28</v>
      </c>
      <c r="T31" s="30">
        <f t="shared" si="1"/>
        <v>60</v>
      </c>
      <c r="U31" t="str">
        <f t="shared" si="2"/>
        <v>Low Account</v>
      </c>
      <c r="V31" t="b">
        <f t="shared" si="3"/>
        <v>0</v>
      </c>
      <c r="W31" t="b">
        <f t="shared" ca="1" si="4"/>
        <v>1</v>
      </c>
      <c r="X31" t="str">
        <f t="shared" si="5"/>
        <v>NO</v>
      </c>
    </row>
    <row r="32" spans="1:24" outlineLevel="2" x14ac:dyDescent="0.35">
      <c r="A32" s="2">
        <v>58</v>
      </c>
      <c r="B32" s="3" t="s">
        <v>28</v>
      </c>
      <c r="C32" s="3" t="s">
        <v>29</v>
      </c>
      <c r="D32" s="5">
        <v>38829</v>
      </c>
      <c r="E32" s="5">
        <v>38829</v>
      </c>
      <c r="F32" s="4" t="s">
        <v>30</v>
      </c>
      <c r="G32" s="6" t="s">
        <v>31</v>
      </c>
      <c r="H32" s="4" t="s">
        <v>32</v>
      </c>
      <c r="I32" s="4" t="s">
        <v>33</v>
      </c>
      <c r="J32" s="4" t="s">
        <v>25</v>
      </c>
      <c r="K32" s="4" t="s">
        <v>26</v>
      </c>
      <c r="L32" s="7">
        <v>5</v>
      </c>
      <c r="M32" s="7">
        <v>0</v>
      </c>
      <c r="N32" s="14"/>
      <c r="O32" s="4" t="s">
        <v>34</v>
      </c>
      <c r="P32" s="5">
        <v>38829</v>
      </c>
      <c r="Q32" s="28">
        <f t="shared" ca="1" si="6"/>
        <v>8</v>
      </c>
      <c r="R32" s="8" t="s">
        <v>20</v>
      </c>
      <c r="S32" s="8" t="s">
        <v>28</v>
      </c>
      <c r="T32" s="30">
        <f t="shared" si="1"/>
        <v>5</v>
      </c>
      <c r="U32" t="str">
        <f t="shared" si="2"/>
        <v>Low Account</v>
      </c>
      <c r="V32" t="b">
        <f t="shared" si="3"/>
        <v>0</v>
      </c>
      <c r="W32" t="b">
        <f t="shared" ca="1" si="4"/>
        <v>1</v>
      </c>
      <c r="X32" t="str">
        <f t="shared" si="5"/>
        <v>NO</v>
      </c>
    </row>
    <row r="33" spans="1:24" outlineLevel="2" x14ac:dyDescent="0.35">
      <c r="A33" s="2">
        <v>59</v>
      </c>
      <c r="B33" s="3" t="s">
        <v>29</v>
      </c>
      <c r="C33" s="3" t="s">
        <v>35</v>
      </c>
      <c r="D33" s="5">
        <v>38829</v>
      </c>
      <c r="E33" s="5">
        <v>38829</v>
      </c>
      <c r="F33" s="4" t="s">
        <v>36</v>
      </c>
      <c r="G33" s="6" t="s">
        <v>37</v>
      </c>
      <c r="H33" s="4" t="s">
        <v>23</v>
      </c>
      <c r="I33" s="4" t="s">
        <v>24</v>
      </c>
      <c r="J33" s="4" t="s">
        <v>25</v>
      </c>
      <c r="K33" s="4" t="s">
        <v>26</v>
      </c>
      <c r="L33" s="7">
        <v>5</v>
      </c>
      <c r="M33" s="7">
        <v>0</v>
      </c>
      <c r="N33" s="14"/>
      <c r="O33" s="4" t="s">
        <v>34</v>
      </c>
      <c r="P33" s="5">
        <v>38829</v>
      </c>
      <c r="Q33" s="28">
        <f t="shared" ca="1" si="6"/>
        <v>10</v>
      </c>
      <c r="R33" s="8" t="s">
        <v>20</v>
      </c>
      <c r="S33" s="8" t="s">
        <v>82</v>
      </c>
      <c r="T33" s="30">
        <f t="shared" si="1"/>
        <v>5</v>
      </c>
      <c r="U33" t="str">
        <f t="shared" si="2"/>
        <v>Low Account</v>
      </c>
      <c r="V33" t="b">
        <f t="shared" si="3"/>
        <v>0</v>
      </c>
      <c r="W33" t="b">
        <f t="shared" ca="1" si="4"/>
        <v>1</v>
      </c>
      <c r="X33" t="str">
        <f t="shared" si="5"/>
        <v>NO</v>
      </c>
    </row>
    <row r="34" spans="1:24" ht="29" outlineLevel="2" x14ac:dyDescent="0.35">
      <c r="A34" s="2">
        <v>60</v>
      </c>
      <c r="B34" s="3" t="s">
        <v>38</v>
      </c>
      <c r="C34" s="3" t="s">
        <v>39</v>
      </c>
      <c r="D34" s="5">
        <v>38837</v>
      </c>
      <c r="E34" s="5">
        <v>38837</v>
      </c>
      <c r="F34" s="4" t="s">
        <v>40</v>
      </c>
      <c r="G34" s="6" t="s">
        <v>41</v>
      </c>
      <c r="H34" s="4" t="s">
        <v>42</v>
      </c>
      <c r="I34" s="4" t="s">
        <v>43</v>
      </c>
      <c r="J34" s="4" t="s">
        <v>25</v>
      </c>
      <c r="K34" s="4" t="s">
        <v>26</v>
      </c>
      <c r="L34" s="7">
        <v>50</v>
      </c>
      <c r="M34" s="7">
        <v>0</v>
      </c>
      <c r="N34" s="14"/>
      <c r="O34" s="4" t="s">
        <v>34</v>
      </c>
      <c r="P34" s="5">
        <v>38837</v>
      </c>
      <c r="Q34" s="28">
        <f t="shared" ca="1" si="6"/>
        <v>6</v>
      </c>
      <c r="R34" s="8" t="s">
        <v>20</v>
      </c>
      <c r="S34" s="8" t="s">
        <v>28</v>
      </c>
      <c r="T34" s="30">
        <f t="shared" si="1"/>
        <v>50</v>
      </c>
      <c r="U34" t="str">
        <f t="shared" si="2"/>
        <v>Low Account</v>
      </c>
      <c r="V34" t="b">
        <f t="shared" si="3"/>
        <v>0</v>
      </c>
      <c r="W34" t="b">
        <f t="shared" ca="1" si="4"/>
        <v>1</v>
      </c>
      <c r="X34" t="str">
        <f t="shared" si="5"/>
        <v>NO</v>
      </c>
    </row>
    <row r="35" spans="1:24" ht="29" outlineLevel="2" x14ac:dyDescent="0.35">
      <c r="A35" s="2">
        <v>64</v>
      </c>
      <c r="B35" s="3" t="s">
        <v>39</v>
      </c>
      <c r="C35" s="3" t="s">
        <v>38</v>
      </c>
      <c r="D35" s="5">
        <v>38846</v>
      </c>
      <c r="E35" s="5">
        <v>38846</v>
      </c>
      <c r="F35" s="4" t="s">
        <v>54</v>
      </c>
      <c r="G35" s="6" t="s">
        <v>55</v>
      </c>
      <c r="H35" s="4" t="s">
        <v>56</v>
      </c>
      <c r="I35" s="4" t="s">
        <v>57</v>
      </c>
      <c r="J35" s="4" t="s">
        <v>25</v>
      </c>
      <c r="K35" s="4" t="s">
        <v>26</v>
      </c>
      <c r="L35" s="7">
        <v>12</v>
      </c>
      <c r="M35" s="7">
        <v>0</v>
      </c>
      <c r="N35" s="14"/>
      <c r="O35" s="4" t="s">
        <v>34</v>
      </c>
      <c r="P35" s="5">
        <v>38846</v>
      </c>
      <c r="Q35" s="28">
        <f t="shared" ca="1" si="6"/>
        <v>9</v>
      </c>
      <c r="R35" s="8" t="s">
        <v>20</v>
      </c>
      <c r="S35" s="8" t="s">
        <v>82</v>
      </c>
      <c r="T35" s="30">
        <f t="shared" si="1"/>
        <v>12</v>
      </c>
      <c r="U35" t="str">
        <f t="shared" si="2"/>
        <v>Low Account</v>
      </c>
      <c r="V35" t="b">
        <f t="shared" si="3"/>
        <v>0</v>
      </c>
      <c r="W35" t="b">
        <f t="shared" ca="1" si="4"/>
        <v>1</v>
      </c>
      <c r="X35" t="str">
        <f t="shared" si="5"/>
        <v>NO</v>
      </c>
    </row>
    <row r="36" spans="1:24" outlineLevel="2" x14ac:dyDescent="0.35">
      <c r="A36" s="2">
        <v>67</v>
      </c>
      <c r="B36" s="3" t="s">
        <v>29</v>
      </c>
      <c r="C36" s="3" t="s">
        <v>63</v>
      </c>
      <c r="D36" s="5">
        <v>38861</v>
      </c>
      <c r="E36" s="5">
        <v>38861</v>
      </c>
      <c r="F36" s="4" t="s">
        <v>64</v>
      </c>
      <c r="G36" s="6" t="s">
        <v>65</v>
      </c>
      <c r="H36" s="4" t="s">
        <v>66</v>
      </c>
      <c r="I36" s="4" t="s">
        <v>67</v>
      </c>
      <c r="J36" s="4" t="s">
        <v>25</v>
      </c>
      <c r="K36" s="4" t="s">
        <v>26</v>
      </c>
      <c r="L36" s="7">
        <v>9</v>
      </c>
      <c r="M36" s="7">
        <v>0</v>
      </c>
      <c r="N36" s="14"/>
      <c r="O36" s="4" t="s">
        <v>34</v>
      </c>
      <c r="P36" s="5">
        <v>38861</v>
      </c>
      <c r="Q36" s="28">
        <f t="shared" ca="1" si="6"/>
        <v>7</v>
      </c>
      <c r="R36" s="8" t="s">
        <v>20</v>
      </c>
      <c r="S36" s="8" t="s">
        <v>28</v>
      </c>
      <c r="T36" s="30">
        <f t="shared" si="1"/>
        <v>9</v>
      </c>
      <c r="U36" t="str">
        <f t="shared" si="2"/>
        <v>Low Account</v>
      </c>
      <c r="V36" t="b">
        <f t="shared" si="3"/>
        <v>0</v>
      </c>
      <c r="W36" t="b">
        <f t="shared" ca="1" si="4"/>
        <v>1</v>
      </c>
      <c r="X36" t="str">
        <f t="shared" si="5"/>
        <v>NO</v>
      </c>
    </row>
    <row r="37" spans="1:24" ht="29" outlineLevel="2" x14ac:dyDescent="0.35">
      <c r="A37" s="2">
        <v>74</v>
      </c>
      <c r="B37" s="3" t="s">
        <v>38</v>
      </c>
      <c r="C37" s="3" t="s">
        <v>38</v>
      </c>
      <c r="D37" s="5">
        <v>38876</v>
      </c>
      <c r="E37" s="5">
        <v>38876</v>
      </c>
      <c r="F37" s="4" t="s">
        <v>54</v>
      </c>
      <c r="G37" s="6" t="s">
        <v>55</v>
      </c>
      <c r="H37" s="4" t="s">
        <v>56</v>
      </c>
      <c r="I37" s="4" t="s">
        <v>57</v>
      </c>
      <c r="J37" s="4" t="s">
        <v>25</v>
      </c>
      <c r="K37" s="4" t="s">
        <v>26</v>
      </c>
      <c r="L37" s="7">
        <v>300</v>
      </c>
      <c r="M37" s="7">
        <v>0</v>
      </c>
      <c r="N37" s="14"/>
      <c r="O37" s="4" t="s">
        <v>34</v>
      </c>
      <c r="P37" s="5">
        <v>38876</v>
      </c>
      <c r="Q37" s="28">
        <f t="shared" ca="1" si="6"/>
        <v>9</v>
      </c>
      <c r="R37" s="8" t="s">
        <v>20</v>
      </c>
      <c r="S37" s="8" t="s">
        <v>28</v>
      </c>
      <c r="T37" s="30">
        <f t="shared" si="1"/>
        <v>300</v>
      </c>
      <c r="U37" t="str">
        <f t="shared" ca="1" si="2"/>
        <v>tax ok</v>
      </c>
      <c r="V37" t="b">
        <f t="shared" si="3"/>
        <v>0</v>
      </c>
      <c r="W37" t="b">
        <f t="shared" ca="1" si="4"/>
        <v>1</v>
      </c>
      <c r="X37" t="str">
        <f t="shared" si="5"/>
        <v>NO</v>
      </c>
    </row>
    <row r="38" spans="1:24" outlineLevel="2" x14ac:dyDescent="0.35">
      <c r="A38" s="2">
        <v>77</v>
      </c>
      <c r="B38" s="3" t="s">
        <v>18</v>
      </c>
      <c r="C38" s="3" t="s">
        <v>76</v>
      </c>
      <c r="D38" s="5">
        <v>38873</v>
      </c>
      <c r="E38" s="5">
        <v>38873</v>
      </c>
      <c r="F38" s="4" t="s">
        <v>77</v>
      </c>
      <c r="G38" s="6" t="s">
        <v>78</v>
      </c>
      <c r="H38" s="4" t="s">
        <v>79</v>
      </c>
      <c r="I38" s="4" t="s">
        <v>80</v>
      </c>
      <c r="J38" s="4" t="s">
        <v>25</v>
      </c>
      <c r="K38" s="4" t="s">
        <v>26</v>
      </c>
      <c r="L38" s="7">
        <v>60</v>
      </c>
      <c r="M38" s="7">
        <v>0</v>
      </c>
      <c r="N38" s="14"/>
      <c r="O38" s="4" t="s">
        <v>34</v>
      </c>
      <c r="P38" s="16">
        <v>38873</v>
      </c>
      <c r="Q38" s="28">
        <f t="shared" ca="1" si="6"/>
        <v>7</v>
      </c>
      <c r="R38" s="8" t="s">
        <v>20</v>
      </c>
      <c r="S38" s="8" t="s">
        <v>28</v>
      </c>
      <c r="T38" s="30">
        <f t="shared" si="1"/>
        <v>60</v>
      </c>
      <c r="U38" t="str">
        <f t="shared" si="2"/>
        <v>Low Account</v>
      </c>
      <c r="V38" t="b">
        <f t="shared" si="3"/>
        <v>0</v>
      </c>
      <c r="W38" t="b">
        <f t="shared" ca="1" si="4"/>
        <v>1</v>
      </c>
      <c r="X38" t="str">
        <f t="shared" si="5"/>
        <v>NO</v>
      </c>
    </row>
    <row r="39" spans="1:24" ht="29" outlineLevel="1" x14ac:dyDescent="0.35">
      <c r="A39" s="64" t="s">
        <v>127</v>
      </c>
      <c r="B39" s="18"/>
      <c r="C39" s="18"/>
      <c r="D39" s="16"/>
      <c r="E39" s="16"/>
      <c r="F39" s="19"/>
      <c r="G39" s="20"/>
      <c r="H39" s="19"/>
      <c r="I39" s="19"/>
      <c r="J39" s="19"/>
      <c r="K39" s="19"/>
      <c r="L39" s="21"/>
      <c r="M39" s="21"/>
      <c r="N39" s="23" t="s">
        <v>84</v>
      </c>
      <c r="O39" s="19">
        <f>SUBTOTAL(3,O25:O38)</f>
        <v>14</v>
      </c>
      <c r="P39" s="16"/>
      <c r="Q39" s="32"/>
      <c r="R39" s="22"/>
      <c r="S39" s="22"/>
      <c r="T39" s="30"/>
    </row>
    <row r="40" spans="1:24" x14ac:dyDescent="0.35">
      <c r="A40" s="17" t="s">
        <v>128</v>
      </c>
      <c r="B40" s="18">
        <v>32</v>
      </c>
      <c r="C40" s="18"/>
      <c r="D40" s="16"/>
      <c r="E40" s="16"/>
      <c r="F40" s="19"/>
      <c r="G40" s="20"/>
      <c r="H40" s="19"/>
      <c r="I40" s="19"/>
      <c r="J40" s="19"/>
      <c r="K40" s="19"/>
      <c r="L40" s="21"/>
      <c r="M40" s="21"/>
      <c r="N40" s="23" t="s">
        <v>86</v>
      </c>
      <c r="O40" s="19">
        <f>SUBTOTAL(3,O2:O38)</f>
        <v>35</v>
      </c>
      <c r="P40" s="16"/>
      <c r="Q40" s="32"/>
      <c r="R40" s="22"/>
      <c r="S40" s="22"/>
      <c r="T40" s="30"/>
    </row>
  </sheetData>
  <sortState ref="A2:S38">
    <sortCondition ref="O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B5" sqref="B5"/>
    </sheetView>
  </sheetViews>
  <sheetFormatPr defaultRowHeight="14.5" x14ac:dyDescent="0.35"/>
  <cols>
    <col min="1" max="1" width="13.453125" bestFit="1" customWidth="1"/>
    <col min="2" max="2" width="11.08984375" bestFit="1" customWidth="1"/>
    <col min="3" max="3" width="10.26953125" customWidth="1"/>
    <col min="4" max="4" width="10.81640625" bestFit="1" customWidth="1"/>
    <col min="5" max="5" width="11.453125" bestFit="1" customWidth="1"/>
  </cols>
  <sheetData>
    <row r="1" spans="1:5" ht="15" thickBot="1" x14ac:dyDescent="0.4"/>
    <row r="2" spans="1:5" x14ac:dyDescent="0.35">
      <c r="A2" t="s">
        <v>111</v>
      </c>
      <c r="B2" t="s">
        <v>112</v>
      </c>
      <c r="D2" s="35" t="s">
        <v>97</v>
      </c>
      <c r="E2" s="36" t="s">
        <v>96</v>
      </c>
    </row>
    <row r="3" spans="1:5" x14ac:dyDescent="0.35">
      <c r="A3" t="s">
        <v>92</v>
      </c>
      <c r="B3" s="68">
        <v>20000</v>
      </c>
      <c r="D3" s="37">
        <v>0.15</v>
      </c>
      <c r="E3" s="38">
        <f>B10</f>
        <v>9000</v>
      </c>
    </row>
    <row r="4" spans="1:5" x14ac:dyDescent="0.35">
      <c r="A4" t="s">
        <v>93</v>
      </c>
      <c r="B4" s="69">
        <v>0.3</v>
      </c>
      <c r="D4" s="37">
        <v>0.2</v>
      </c>
      <c r="E4" s="39">
        <f t="dataTable" ref="E4:E9" dt2D="0" dtr="0" r1="B4"/>
        <v>11000</v>
      </c>
    </row>
    <row r="5" spans="1:5" x14ac:dyDescent="0.35">
      <c r="A5" t="s">
        <v>94</v>
      </c>
      <c r="B5" s="68">
        <v>5000</v>
      </c>
      <c r="D5" s="37">
        <v>0.25</v>
      </c>
      <c r="E5" s="39">
        <v>10000</v>
      </c>
    </row>
    <row r="6" spans="1:5" x14ac:dyDescent="0.35">
      <c r="D6" s="37">
        <v>0.3</v>
      </c>
      <c r="E6" s="39">
        <v>9000</v>
      </c>
    </row>
    <row r="7" spans="1:5" x14ac:dyDescent="0.35">
      <c r="D7" s="37">
        <v>0.35</v>
      </c>
      <c r="E7" s="39">
        <v>8000</v>
      </c>
    </row>
    <row r="8" spans="1:5" x14ac:dyDescent="0.35">
      <c r="A8" t="s">
        <v>95</v>
      </c>
      <c r="B8" t="s">
        <v>113</v>
      </c>
      <c r="D8" s="37">
        <v>0.4</v>
      </c>
      <c r="E8" s="39">
        <v>7000</v>
      </c>
    </row>
    <row r="9" spans="1:5" ht="15" thickBot="1" x14ac:dyDescent="0.4">
      <c r="D9" s="40">
        <v>0.45</v>
      </c>
      <c r="E9" s="41">
        <v>6000</v>
      </c>
    </row>
    <row r="10" spans="1:5" x14ac:dyDescent="0.35">
      <c r="A10" t="s">
        <v>96</v>
      </c>
      <c r="B10" s="68">
        <f>B3-((B3*B4)+B5)</f>
        <v>9000</v>
      </c>
    </row>
    <row r="19" spans="2:2" x14ac:dyDescent="0.35">
      <c r="B19" s="34"/>
    </row>
    <row r="39" spans="1:2" x14ac:dyDescent="0.35">
      <c r="A39" t="s">
        <v>127</v>
      </c>
    </row>
    <row r="40" spans="1:2" x14ac:dyDescent="0.35">
      <c r="A40" t="s">
        <v>128</v>
      </c>
      <c r="B40">
        <v>32</v>
      </c>
    </row>
  </sheetData>
  <sheetProtection algorithmName="SHA-512" hashValue="odcqudxNXEes/STGqYV9R9bYqeI3zO3BZu85RnHDP7fPxjvJI0QJAbV2puMkSzJkxAo2k77n02bDBNcUyau1UQ==" saltValue="hJwPdVx7CGb4+JGDNrxCDA==" spinCount="100000" sheet="1" objects="1" scenarios="1"/>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1"/>
  <sheetViews>
    <sheetView tabSelected="1" topLeftCell="A46" workbookViewId="0">
      <selection activeCell="G78" sqref="G78"/>
    </sheetView>
  </sheetViews>
  <sheetFormatPr defaultRowHeight="14.5" x14ac:dyDescent="0.35"/>
  <cols>
    <col min="1" max="1" width="5.08984375" bestFit="1" customWidth="1"/>
    <col min="2" max="2" width="80.7265625" bestFit="1" customWidth="1"/>
    <col min="3" max="3" width="22.54296875" bestFit="1" customWidth="1"/>
    <col min="4" max="4" width="6.36328125" bestFit="1" customWidth="1"/>
    <col min="5" max="5" width="5.453125" bestFit="1" customWidth="1"/>
    <col min="6" max="6" width="16.6328125" bestFit="1" customWidth="1"/>
  </cols>
  <sheetData>
    <row r="1" spans="1:6" x14ac:dyDescent="0.35">
      <c r="A1" t="s">
        <v>226</v>
      </c>
      <c r="B1" t="s">
        <v>227</v>
      </c>
      <c r="C1" t="s">
        <v>228</v>
      </c>
      <c r="D1" t="s">
        <v>229</v>
      </c>
      <c r="E1" t="s">
        <v>230</v>
      </c>
      <c r="F1" t="s">
        <v>231</v>
      </c>
    </row>
    <row r="2" spans="1:6" x14ac:dyDescent="0.35">
      <c r="A2">
        <v>2007</v>
      </c>
      <c r="B2" t="s">
        <v>232</v>
      </c>
      <c r="C2" t="s">
        <v>233</v>
      </c>
      <c r="D2" t="s">
        <v>105</v>
      </c>
      <c r="E2">
        <v>55</v>
      </c>
    </row>
    <row r="3" spans="1:6" x14ac:dyDescent="0.35">
      <c r="A3">
        <v>2007</v>
      </c>
      <c r="B3" t="s">
        <v>234</v>
      </c>
      <c r="C3" t="s">
        <v>233</v>
      </c>
      <c r="D3" t="s">
        <v>105</v>
      </c>
      <c r="E3">
        <v>55</v>
      </c>
    </row>
    <row r="4" spans="1:6" x14ac:dyDescent="0.35">
      <c r="A4">
        <v>2007</v>
      </c>
      <c r="B4" t="s">
        <v>235</v>
      </c>
      <c r="C4" t="s">
        <v>233</v>
      </c>
      <c r="D4" t="s">
        <v>105</v>
      </c>
      <c r="E4">
        <v>57</v>
      </c>
    </row>
    <row r="5" spans="1:6" x14ac:dyDescent="0.35">
      <c r="A5">
        <v>2007</v>
      </c>
      <c r="B5" t="s">
        <v>236</v>
      </c>
      <c r="C5" t="s">
        <v>233</v>
      </c>
      <c r="D5" t="s">
        <v>105</v>
      </c>
      <c r="E5">
        <v>59</v>
      </c>
    </row>
    <row r="6" spans="1:6" x14ac:dyDescent="0.35">
      <c r="A6">
        <v>2007</v>
      </c>
      <c r="B6" t="s">
        <v>237</v>
      </c>
      <c r="C6" t="s">
        <v>233</v>
      </c>
      <c r="D6" t="s">
        <v>105</v>
      </c>
      <c r="E6">
        <v>57</v>
      </c>
    </row>
    <row r="7" spans="1:6" x14ac:dyDescent="0.35">
      <c r="A7">
        <v>2007</v>
      </c>
      <c r="B7" t="s">
        <v>187</v>
      </c>
      <c r="C7" t="s">
        <v>233</v>
      </c>
      <c r="D7" t="s">
        <v>105</v>
      </c>
      <c r="E7">
        <v>60</v>
      </c>
    </row>
    <row r="8" spans="1:6" x14ac:dyDescent="0.35">
      <c r="A8">
        <v>2007</v>
      </c>
      <c r="B8" t="s">
        <v>186</v>
      </c>
      <c r="C8" t="s">
        <v>233</v>
      </c>
      <c r="D8" t="s">
        <v>105</v>
      </c>
      <c r="E8">
        <v>19</v>
      </c>
    </row>
    <row r="9" spans="1:6" x14ac:dyDescent="0.35">
      <c r="A9">
        <v>2007</v>
      </c>
      <c r="B9" t="s">
        <v>185</v>
      </c>
      <c r="C9" t="s">
        <v>233</v>
      </c>
      <c r="D9" t="s">
        <v>105</v>
      </c>
      <c r="E9">
        <v>35</v>
      </c>
    </row>
    <row r="10" spans="1:6" x14ac:dyDescent="0.35">
      <c r="A10">
        <v>2007</v>
      </c>
      <c r="B10" t="s">
        <v>184</v>
      </c>
      <c r="C10" t="s">
        <v>233</v>
      </c>
      <c r="D10" t="s">
        <v>105</v>
      </c>
      <c r="E10">
        <v>78</v>
      </c>
    </row>
    <row r="11" spans="1:6" x14ac:dyDescent="0.35">
      <c r="A11">
        <v>2007</v>
      </c>
      <c r="B11" t="s">
        <v>238</v>
      </c>
      <c r="C11" t="s">
        <v>233</v>
      </c>
      <c r="D11" t="s">
        <v>105</v>
      </c>
      <c r="E11">
        <v>71</v>
      </c>
    </row>
    <row r="12" spans="1:6" x14ac:dyDescent="0.35">
      <c r="A12">
        <v>2007</v>
      </c>
      <c r="B12" t="s">
        <v>182</v>
      </c>
      <c r="C12" t="s">
        <v>233</v>
      </c>
      <c r="D12" t="s">
        <v>105</v>
      </c>
      <c r="E12">
        <v>52</v>
      </c>
    </row>
    <row r="13" spans="1:6" x14ac:dyDescent="0.35">
      <c r="A13">
        <v>2007</v>
      </c>
      <c r="B13" t="s">
        <v>181</v>
      </c>
      <c r="C13" t="s">
        <v>233</v>
      </c>
      <c r="D13" t="s">
        <v>105</v>
      </c>
      <c r="E13">
        <v>57</v>
      </c>
    </row>
    <row r="14" spans="1:6" x14ac:dyDescent="0.35">
      <c r="A14">
        <v>2007</v>
      </c>
      <c r="B14" t="s">
        <v>180</v>
      </c>
      <c r="C14" t="s">
        <v>233</v>
      </c>
      <c r="D14" t="s">
        <v>105</v>
      </c>
      <c r="E14">
        <v>25</v>
      </c>
    </row>
    <row r="15" spans="1:6" x14ac:dyDescent="0.35">
      <c r="A15">
        <v>2007</v>
      </c>
      <c r="B15" t="s">
        <v>179</v>
      </c>
      <c r="C15" t="s">
        <v>233</v>
      </c>
      <c r="D15" t="s">
        <v>105</v>
      </c>
      <c r="E15">
        <v>43</v>
      </c>
    </row>
    <row r="16" spans="1:6" x14ac:dyDescent="0.35">
      <c r="A16">
        <v>2007</v>
      </c>
      <c r="B16" t="s">
        <v>178</v>
      </c>
      <c r="C16" t="s">
        <v>233</v>
      </c>
      <c r="D16" t="s">
        <v>105</v>
      </c>
      <c r="E16">
        <v>55</v>
      </c>
    </row>
    <row r="17" spans="1:5" x14ac:dyDescent="0.35">
      <c r="A17">
        <v>2007</v>
      </c>
      <c r="B17" t="s">
        <v>177</v>
      </c>
      <c r="C17" t="s">
        <v>233</v>
      </c>
      <c r="D17" t="s">
        <v>105</v>
      </c>
      <c r="E17">
        <v>41</v>
      </c>
    </row>
    <row r="18" spans="1:5" x14ac:dyDescent="0.35">
      <c r="A18">
        <v>2007</v>
      </c>
      <c r="B18" t="s">
        <v>176</v>
      </c>
      <c r="C18" t="s">
        <v>233</v>
      </c>
      <c r="D18" t="s">
        <v>105</v>
      </c>
      <c r="E18">
        <v>43</v>
      </c>
    </row>
    <row r="19" spans="1:5" x14ac:dyDescent="0.35">
      <c r="A19">
        <v>2007</v>
      </c>
      <c r="B19" t="s">
        <v>175</v>
      </c>
      <c r="C19" t="s">
        <v>233</v>
      </c>
      <c r="D19" t="s">
        <v>105</v>
      </c>
      <c r="E19">
        <v>39</v>
      </c>
    </row>
    <row r="20" spans="1:5" x14ac:dyDescent="0.35">
      <c r="A20">
        <v>2007</v>
      </c>
      <c r="B20" t="s">
        <v>174</v>
      </c>
      <c r="C20" t="s">
        <v>233</v>
      </c>
      <c r="D20" t="s">
        <v>105</v>
      </c>
      <c r="E20">
        <v>51</v>
      </c>
    </row>
    <row r="21" spans="1:5" x14ac:dyDescent="0.35">
      <c r="A21">
        <v>2007</v>
      </c>
      <c r="B21" t="s">
        <v>173</v>
      </c>
      <c r="C21" t="s">
        <v>233</v>
      </c>
      <c r="D21" t="s">
        <v>105</v>
      </c>
      <c r="E21">
        <v>44</v>
      </c>
    </row>
    <row r="22" spans="1:5" x14ac:dyDescent="0.35">
      <c r="A22">
        <v>2007</v>
      </c>
      <c r="B22" t="s">
        <v>172</v>
      </c>
      <c r="C22" t="s">
        <v>233</v>
      </c>
      <c r="D22" t="s">
        <v>105</v>
      </c>
      <c r="E22">
        <v>75</v>
      </c>
    </row>
    <row r="23" spans="1:5" x14ac:dyDescent="0.35">
      <c r="A23">
        <v>2007</v>
      </c>
      <c r="B23" t="s">
        <v>171</v>
      </c>
      <c r="C23" t="s">
        <v>233</v>
      </c>
      <c r="D23" t="s">
        <v>105</v>
      </c>
      <c r="E23">
        <v>38</v>
      </c>
    </row>
    <row r="24" spans="1:5" x14ac:dyDescent="0.35">
      <c r="A24">
        <v>2007</v>
      </c>
      <c r="B24" t="s">
        <v>170</v>
      </c>
      <c r="C24" t="s">
        <v>233</v>
      </c>
      <c r="D24" t="s">
        <v>105</v>
      </c>
      <c r="E24">
        <v>54</v>
      </c>
    </row>
    <row r="25" spans="1:5" x14ac:dyDescent="0.35">
      <c r="A25">
        <v>2007</v>
      </c>
      <c r="B25" t="s">
        <v>169</v>
      </c>
      <c r="C25" t="s">
        <v>233</v>
      </c>
      <c r="D25" t="s">
        <v>105</v>
      </c>
      <c r="E25">
        <v>83</v>
      </c>
    </row>
    <row r="26" spans="1:5" x14ac:dyDescent="0.35">
      <c r="A26">
        <v>2007</v>
      </c>
      <c r="B26" t="s">
        <v>168</v>
      </c>
      <c r="C26" t="s">
        <v>233</v>
      </c>
      <c r="D26" t="s">
        <v>105</v>
      </c>
      <c r="E26">
        <v>60</v>
      </c>
    </row>
    <row r="27" spans="1:5" x14ac:dyDescent="0.35">
      <c r="A27">
        <v>2007</v>
      </c>
      <c r="B27" t="s">
        <v>167</v>
      </c>
      <c r="C27" t="s">
        <v>233</v>
      </c>
      <c r="D27" t="s">
        <v>105</v>
      </c>
      <c r="E27">
        <v>41</v>
      </c>
    </row>
    <row r="28" spans="1:5" x14ac:dyDescent="0.35">
      <c r="A28">
        <v>2007</v>
      </c>
      <c r="B28" t="s">
        <v>166</v>
      </c>
      <c r="C28" t="s">
        <v>233</v>
      </c>
      <c r="D28" t="s">
        <v>105</v>
      </c>
      <c r="E28">
        <v>40</v>
      </c>
    </row>
    <row r="29" spans="1:5" x14ac:dyDescent="0.35">
      <c r="A29">
        <v>2007</v>
      </c>
      <c r="B29" t="s">
        <v>165</v>
      </c>
      <c r="C29" t="s">
        <v>233</v>
      </c>
      <c r="D29" t="s">
        <v>105</v>
      </c>
      <c r="E29">
        <v>22</v>
      </c>
    </row>
    <row r="30" spans="1:5" x14ac:dyDescent="0.35">
      <c r="A30">
        <v>2007</v>
      </c>
      <c r="B30" t="s">
        <v>164</v>
      </c>
      <c r="C30" t="s">
        <v>233</v>
      </c>
      <c r="D30" t="s">
        <v>105</v>
      </c>
      <c r="E30">
        <v>58</v>
      </c>
    </row>
    <row r="31" spans="1:5" x14ac:dyDescent="0.35">
      <c r="A31">
        <v>2007</v>
      </c>
      <c r="B31" t="s">
        <v>163</v>
      </c>
      <c r="C31" t="s">
        <v>233</v>
      </c>
      <c r="D31" t="s">
        <v>105</v>
      </c>
      <c r="E31">
        <v>46</v>
      </c>
    </row>
    <row r="32" spans="1:5" x14ac:dyDescent="0.35">
      <c r="A32">
        <v>2007</v>
      </c>
      <c r="B32" t="s">
        <v>162</v>
      </c>
      <c r="C32" t="s">
        <v>233</v>
      </c>
      <c r="D32" t="s">
        <v>105</v>
      </c>
      <c r="E32">
        <v>69</v>
      </c>
    </row>
    <row r="33" spans="1:5" x14ac:dyDescent="0.35">
      <c r="A33">
        <v>2007</v>
      </c>
      <c r="B33" t="s">
        <v>161</v>
      </c>
      <c r="C33" t="s">
        <v>233</v>
      </c>
      <c r="D33" t="s">
        <v>105</v>
      </c>
      <c r="E33">
        <v>79</v>
      </c>
    </row>
    <row r="34" spans="1:5" x14ac:dyDescent="0.35">
      <c r="A34">
        <v>2007</v>
      </c>
      <c r="B34" t="s">
        <v>160</v>
      </c>
      <c r="C34" t="s">
        <v>233</v>
      </c>
      <c r="D34" t="s">
        <v>105</v>
      </c>
      <c r="E34">
        <v>67</v>
      </c>
    </row>
    <row r="35" spans="1:5" x14ac:dyDescent="0.35">
      <c r="A35">
        <v>2007</v>
      </c>
      <c r="B35" t="s">
        <v>159</v>
      </c>
      <c r="C35" t="s">
        <v>233</v>
      </c>
      <c r="D35" t="s">
        <v>105</v>
      </c>
      <c r="E35">
        <v>84</v>
      </c>
    </row>
    <row r="36" spans="1:5" x14ac:dyDescent="0.35">
      <c r="A36">
        <v>2007</v>
      </c>
      <c r="B36" t="s">
        <v>157</v>
      </c>
      <c r="C36" t="s">
        <v>233</v>
      </c>
      <c r="D36" t="s">
        <v>105</v>
      </c>
      <c r="E36">
        <v>78</v>
      </c>
    </row>
    <row r="37" spans="1:5" x14ac:dyDescent="0.35">
      <c r="A37">
        <v>2007</v>
      </c>
      <c r="B37" t="s">
        <v>156</v>
      </c>
      <c r="C37" t="s">
        <v>233</v>
      </c>
      <c r="D37" t="s">
        <v>105</v>
      </c>
      <c r="E37" t="s">
        <v>145</v>
      </c>
    </row>
    <row r="38" spans="1:5" x14ac:dyDescent="0.35">
      <c r="A38">
        <v>2007</v>
      </c>
      <c r="B38" t="s">
        <v>155</v>
      </c>
      <c r="C38" t="s">
        <v>233</v>
      </c>
      <c r="D38" t="s">
        <v>105</v>
      </c>
      <c r="E38" t="s">
        <v>145</v>
      </c>
    </row>
    <row r="39" spans="1:5" x14ac:dyDescent="0.35">
      <c r="A39">
        <v>2007</v>
      </c>
      <c r="B39" t="s">
        <v>154</v>
      </c>
      <c r="C39" t="s">
        <v>233</v>
      </c>
      <c r="D39" t="s">
        <v>105</v>
      </c>
      <c r="E39" t="s">
        <v>145</v>
      </c>
    </row>
    <row r="40" spans="1:5" x14ac:dyDescent="0.35">
      <c r="A40">
        <v>2007</v>
      </c>
      <c r="B40" t="s">
        <v>152</v>
      </c>
      <c r="C40" t="s">
        <v>233</v>
      </c>
      <c r="D40" t="s">
        <v>105</v>
      </c>
      <c r="E40">
        <v>26</v>
      </c>
    </row>
    <row r="41" spans="1:5" x14ac:dyDescent="0.35">
      <c r="A41">
        <v>2007</v>
      </c>
      <c r="B41" t="s">
        <v>151</v>
      </c>
      <c r="C41" t="s">
        <v>233</v>
      </c>
      <c r="D41" t="s">
        <v>105</v>
      </c>
      <c r="E41">
        <v>20</v>
      </c>
    </row>
    <row r="42" spans="1:5" x14ac:dyDescent="0.35">
      <c r="A42">
        <v>2007</v>
      </c>
      <c r="B42" t="s">
        <v>150</v>
      </c>
      <c r="C42" t="s">
        <v>233</v>
      </c>
      <c r="D42" t="s">
        <v>105</v>
      </c>
      <c r="E42" t="s">
        <v>145</v>
      </c>
    </row>
    <row r="43" spans="1:5" x14ac:dyDescent="0.35">
      <c r="A43">
        <v>2007</v>
      </c>
      <c r="B43" t="s">
        <v>239</v>
      </c>
      <c r="C43" t="s">
        <v>233</v>
      </c>
      <c r="D43" t="s">
        <v>105</v>
      </c>
      <c r="E43" t="s">
        <v>145</v>
      </c>
    </row>
    <row r="44" spans="1:5" x14ac:dyDescent="0.35">
      <c r="A44">
        <v>2007</v>
      </c>
      <c r="B44" t="s">
        <v>149</v>
      </c>
      <c r="C44" t="s">
        <v>233</v>
      </c>
      <c r="D44" t="s">
        <v>105</v>
      </c>
      <c r="E44" t="s">
        <v>145</v>
      </c>
    </row>
    <row r="45" spans="1:5" x14ac:dyDescent="0.35">
      <c r="A45">
        <v>2007</v>
      </c>
      <c r="B45" t="s">
        <v>148</v>
      </c>
      <c r="C45" t="s">
        <v>233</v>
      </c>
      <c r="D45" t="s">
        <v>105</v>
      </c>
      <c r="E45" t="s">
        <v>145</v>
      </c>
    </row>
    <row r="46" spans="1:5" x14ac:dyDescent="0.35">
      <c r="A46">
        <v>2007</v>
      </c>
      <c r="B46" t="s">
        <v>147</v>
      </c>
      <c r="C46" t="s">
        <v>233</v>
      </c>
      <c r="D46" t="s">
        <v>105</v>
      </c>
      <c r="E46" t="s">
        <v>145</v>
      </c>
    </row>
    <row r="47" spans="1:5" x14ac:dyDescent="0.35">
      <c r="A47">
        <v>2008</v>
      </c>
      <c r="B47" t="s">
        <v>232</v>
      </c>
      <c r="C47" t="s">
        <v>233</v>
      </c>
      <c r="D47" t="s">
        <v>105</v>
      </c>
      <c r="E47">
        <v>60</v>
      </c>
    </row>
    <row r="48" spans="1:5" x14ac:dyDescent="0.35">
      <c r="A48">
        <v>2008</v>
      </c>
      <c r="B48" t="s">
        <v>234</v>
      </c>
      <c r="C48" t="s">
        <v>233</v>
      </c>
      <c r="D48" t="s">
        <v>105</v>
      </c>
      <c r="E48">
        <v>60</v>
      </c>
    </row>
    <row r="49" spans="1:5" x14ac:dyDescent="0.35">
      <c r="A49">
        <v>2008</v>
      </c>
      <c r="B49" t="s">
        <v>235</v>
      </c>
      <c r="C49" t="s">
        <v>233</v>
      </c>
      <c r="D49" t="s">
        <v>105</v>
      </c>
      <c r="E49">
        <v>62</v>
      </c>
    </row>
    <row r="50" spans="1:5" x14ac:dyDescent="0.35">
      <c r="A50">
        <v>2008</v>
      </c>
      <c r="B50" t="s">
        <v>236</v>
      </c>
      <c r="C50" t="s">
        <v>233</v>
      </c>
      <c r="D50" t="s">
        <v>105</v>
      </c>
      <c r="E50">
        <v>64</v>
      </c>
    </row>
    <row r="51" spans="1:5" x14ac:dyDescent="0.35">
      <c r="A51">
        <v>2008</v>
      </c>
      <c r="B51" t="s">
        <v>237</v>
      </c>
      <c r="C51" t="s">
        <v>233</v>
      </c>
      <c r="D51" t="s">
        <v>105</v>
      </c>
      <c r="E51">
        <v>62</v>
      </c>
    </row>
    <row r="52" spans="1:5" x14ac:dyDescent="0.35">
      <c r="A52">
        <v>2008</v>
      </c>
      <c r="B52" t="s">
        <v>187</v>
      </c>
      <c r="C52" t="s">
        <v>233</v>
      </c>
      <c r="D52" t="s">
        <v>105</v>
      </c>
      <c r="E52">
        <v>64</v>
      </c>
    </row>
    <row r="53" spans="1:5" x14ac:dyDescent="0.35">
      <c r="A53">
        <v>2008</v>
      </c>
      <c r="B53" t="s">
        <v>186</v>
      </c>
      <c r="C53" t="s">
        <v>233</v>
      </c>
      <c r="D53" t="s">
        <v>105</v>
      </c>
      <c r="E53">
        <v>25</v>
      </c>
    </row>
    <row r="54" spans="1:5" x14ac:dyDescent="0.35">
      <c r="A54">
        <v>2008</v>
      </c>
      <c r="B54" t="s">
        <v>185</v>
      </c>
      <c r="C54" t="s">
        <v>233</v>
      </c>
      <c r="D54" t="s">
        <v>105</v>
      </c>
      <c r="E54">
        <v>46</v>
      </c>
    </row>
    <row r="55" spans="1:5" x14ac:dyDescent="0.35">
      <c r="A55">
        <v>2008</v>
      </c>
      <c r="B55" t="s">
        <v>184</v>
      </c>
      <c r="C55" t="s">
        <v>233</v>
      </c>
      <c r="D55" t="s">
        <v>105</v>
      </c>
      <c r="E55">
        <v>82</v>
      </c>
    </row>
    <row r="56" spans="1:5" x14ac:dyDescent="0.35">
      <c r="A56">
        <v>2008</v>
      </c>
      <c r="B56" t="s">
        <v>238</v>
      </c>
      <c r="C56" t="s">
        <v>233</v>
      </c>
      <c r="D56" t="s">
        <v>105</v>
      </c>
      <c r="E56">
        <v>75</v>
      </c>
    </row>
    <row r="57" spans="1:5" x14ac:dyDescent="0.35">
      <c r="A57">
        <v>2008</v>
      </c>
      <c r="B57" t="s">
        <v>182</v>
      </c>
      <c r="C57" t="s">
        <v>233</v>
      </c>
      <c r="D57" t="s">
        <v>105</v>
      </c>
      <c r="E57">
        <v>57</v>
      </c>
    </row>
    <row r="58" spans="1:5" x14ac:dyDescent="0.35">
      <c r="A58">
        <v>2008</v>
      </c>
      <c r="B58" t="s">
        <v>181</v>
      </c>
      <c r="C58" t="s">
        <v>233</v>
      </c>
      <c r="D58" t="s">
        <v>105</v>
      </c>
      <c r="E58">
        <v>63</v>
      </c>
    </row>
    <row r="59" spans="1:5" x14ac:dyDescent="0.35">
      <c r="A59">
        <v>2008</v>
      </c>
      <c r="B59" t="s">
        <v>180</v>
      </c>
      <c r="C59" t="s">
        <v>233</v>
      </c>
      <c r="D59" t="s">
        <v>105</v>
      </c>
      <c r="E59">
        <v>31</v>
      </c>
    </row>
    <row r="60" spans="1:5" x14ac:dyDescent="0.35">
      <c r="A60">
        <v>2008</v>
      </c>
      <c r="B60" t="s">
        <v>179</v>
      </c>
      <c r="C60" t="s">
        <v>233</v>
      </c>
      <c r="D60" t="s">
        <v>105</v>
      </c>
      <c r="E60">
        <v>50</v>
      </c>
    </row>
    <row r="61" spans="1:5" x14ac:dyDescent="0.35">
      <c r="A61">
        <v>2008</v>
      </c>
      <c r="B61" t="s">
        <v>178</v>
      </c>
      <c r="C61" t="s">
        <v>233</v>
      </c>
      <c r="D61" t="s">
        <v>105</v>
      </c>
      <c r="E61">
        <v>62</v>
      </c>
    </row>
    <row r="62" spans="1:5" x14ac:dyDescent="0.35">
      <c r="A62">
        <v>2008</v>
      </c>
      <c r="B62" t="s">
        <v>177</v>
      </c>
      <c r="C62" t="s">
        <v>233</v>
      </c>
      <c r="D62" t="s">
        <v>105</v>
      </c>
      <c r="E62">
        <v>45</v>
      </c>
    </row>
    <row r="63" spans="1:5" x14ac:dyDescent="0.35">
      <c r="A63">
        <v>2008</v>
      </c>
      <c r="B63" t="s">
        <v>176</v>
      </c>
      <c r="C63" t="s">
        <v>233</v>
      </c>
      <c r="D63" t="s">
        <v>105</v>
      </c>
      <c r="E63">
        <v>47</v>
      </c>
    </row>
    <row r="64" spans="1:5" x14ac:dyDescent="0.35">
      <c r="A64">
        <v>2008</v>
      </c>
      <c r="B64" t="s">
        <v>175</v>
      </c>
      <c r="C64" t="s">
        <v>233</v>
      </c>
      <c r="D64" t="s">
        <v>105</v>
      </c>
      <c r="E64">
        <v>43</v>
      </c>
    </row>
    <row r="65" spans="1:5" x14ac:dyDescent="0.35">
      <c r="A65">
        <v>2008</v>
      </c>
      <c r="B65" t="s">
        <v>174</v>
      </c>
      <c r="C65" t="s">
        <v>233</v>
      </c>
      <c r="D65" t="s">
        <v>105</v>
      </c>
      <c r="E65">
        <v>53</v>
      </c>
    </row>
    <row r="66" spans="1:5" x14ac:dyDescent="0.35">
      <c r="A66">
        <v>2008</v>
      </c>
      <c r="B66" t="s">
        <v>173</v>
      </c>
      <c r="C66" t="s">
        <v>233</v>
      </c>
      <c r="D66" t="s">
        <v>105</v>
      </c>
      <c r="E66">
        <v>51</v>
      </c>
    </row>
    <row r="67" spans="1:5" x14ac:dyDescent="0.35">
      <c r="A67">
        <v>2008</v>
      </c>
      <c r="B67" t="s">
        <v>172</v>
      </c>
      <c r="C67" t="s">
        <v>233</v>
      </c>
      <c r="D67" t="s">
        <v>105</v>
      </c>
      <c r="E67">
        <v>80</v>
      </c>
    </row>
    <row r="68" spans="1:5" x14ac:dyDescent="0.35">
      <c r="A68">
        <v>2008</v>
      </c>
      <c r="B68" t="s">
        <v>171</v>
      </c>
      <c r="C68" t="s">
        <v>233</v>
      </c>
      <c r="D68" t="s">
        <v>105</v>
      </c>
      <c r="E68">
        <v>47</v>
      </c>
    </row>
    <row r="69" spans="1:5" x14ac:dyDescent="0.35">
      <c r="A69">
        <v>2008</v>
      </c>
      <c r="B69" t="s">
        <v>170</v>
      </c>
      <c r="C69" t="s">
        <v>233</v>
      </c>
      <c r="D69" t="s">
        <v>105</v>
      </c>
      <c r="E69">
        <v>59</v>
      </c>
    </row>
    <row r="70" spans="1:5" x14ac:dyDescent="0.35">
      <c r="A70">
        <v>2008</v>
      </c>
      <c r="B70" t="s">
        <v>169</v>
      </c>
      <c r="C70" t="s">
        <v>233</v>
      </c>
      <c r="D70" t="s">
        <v>105</v>
      </c>
      <c r="E70">
        <v>86</v>
      </c>
    </row>
    <row r="71" spans="1:5" x14ac:dyDescent="0.35">
      <c r="A71">
        <v>2008</v>
      </c>
      <c r="B71" t="s">
        <v>168</v>
      </c>
      <c r="C71" t="s">
        <v>233</v>
      </c>
      <c r="D71" t="s">
        <v>105</v>
      </c>
      <c r="E71">
        <v>69</v>
      </c>
    </row>
    <row r="72" spans="1:5" x14ac:dyDescent="0.35">
      <c r="A72">
        <v>2008</v>
      </c>
      <c r="B72" t="s">
        <v>167</v>
      </c>
      <c r="C72" t="s">
        <v>233</v>
      </c>
      <c r="D72" t="s">
        <v>105</v>
      </c>
      <c r="E72">
        <v>48</v>
      </c>
    </row>
    <row r="73" spans="1:5" x14ac:dyDescent="0.35">
      <c r="A73">
        <v>2008</v>
      </c>
      <c r="B73" t="s">
        <v>166</v>
      </c>
      <c r="C73" t="s">
        <v>233</v>
      </c>
      <c r="D73" t="s">
        <v>105</v>
      </c>
      <c r="E73">
        <v>46</v>
      </c>
    </row>
    <row r="74" spans="1:5" x14ac:dyDescent="0.35">
      <c r="A74">
        <v>2008</v>
      </c>
      <c r="B74" t="s">
        <v>165</v>
      </c>
      <c r="C74" t="s">
        <v>233</v>
      </c>
      <c r="D74" t="s">
        <v>105</v>
      </c>
      <c r="E74">
        <v>30</v>
      </c>
    </row>
    <row r="75" spans="1:5" x14ac:dyDescent="0.35">
      <c r="A75">
        <v>2008</v>
      </c>
      <c r="B75" t="s">
        <v>164</v>
      </c>
      <c r="C75" t="s">
        <v>233</v>
      </c>
      <c r="D75" t="s">
        <v>105</v>
      </c>
      <c r="E75">
        <v>59</v>
      </c>
    </row>
    <row r="76" spans="1:5" x14ac:dyDescent="0.35">
      <c r="A76">
        <v>2008</v>
      </c>
      <c r="B76" t="s">
        <v>163</v>
      </c>
      <c r="C76" t="s">
        <v>233</v>
      </c>
      <c r="D76" t="s">
        <v>105</v>
      </c>
      <c r="E76">
        <v>58</v>
      </c>
    </row>
    <row r="77" spans="1:5" x14ac:dyDescent="0.35">
      <c r="A77">
        <v>2008</v>
      </c>
      <c r="B77" t="s">
        <v>162</v>
      </c>
      <c r="C77" t="s">
        <v>233</v>
      </c>
      <c r="D77" t="s">
        <v>105</v>
      </c>
      <c r="E77">
        <v>72</v>
      </c>
    </row>
    <row r="78" spans="1:5" x14ac:dyDescent="0.35">
      <c r="A78">
        <v>2008</v>
      </c>
      <c r="B78" t="s">
        <v>161</v>
      </c>
      <c r="C78" t="s">
        <v>233</v>
      </c>
      <c r="D78" t="s">
        <v>105</v>
      </c>
      <c r="E78">
        <v>84</v>
      </c>
    </row>
    <row r="79" spans="1:5" x14ac:dyDescent="0.35">
      <c r="A79">
        <v>2008</v>
      </c>
      <c r="B79" t="s">
        <v>160</v>
      </c>
      <c r="C79" t="s">
        <v>233</v>
      </c>
      <c r="D79" t="s">
        <v>105</v>
      </c>
      <c r="E79">
        <v>71</v>
      </c>
    </row>
    <row r="80" spans="1:5" x14ac:dyDescent="0.35">
      <c r="A80">
        <v>2008</v>
      </c>
      <c r="B80" t="s">
        <v>159</v>
      </c>
      <c r="C80" t="s">
        <v>233</v>
      </c>
      <c r="D80" t="s">
        <v>105</v>
      </c>
      <c r="E80">
        <v>88</v>
      </c>
    </row>
    <row r="81" spans="1:5" x14ac:dyDescent="0.35">
      <c r="A81">
        <v>2008</v>
      </c>
      <c r="B81" t="s">
        <v>157</v>
      </c>
      <c r="C81" t="s">
        <v>233</v>
      </c>
      <c r="D81" t="s">
        <v>105</v>
      </c>
      <c r="E81">
        <v>84</v>
      </c>
    </row>
    <row r="82" spans="1:5" x14ac:dyDescent="0.35">
      <c r="A82">
        <v>2008</v>
      </c>
      <c r="B82" t="s">
        <v>156</v>
      </c>
      <c r="C82" t="s">
        <v>233</v>
      </c>
      <c r="D82" t="s">
        <v>105</v>
      </c>
      <c r="E82" t="s">
        <v>145</v>
      </c>
    </row>
    <row r="83" spans="1:5" x14ac:dyDescent="0.35">
      <c r="A83">
        <v>2008</v>
      </c>
      <c r="B83" t="s">
        <v>155</v>
      </c>
      <c r="C83" t="s">
        <v>233</v>
      </c>
      <c r="D83" t="s">
        <v>105</v>
      </c>
      <c r="E83" t="s">
        <v>145</v>
      </c>
    </row>
    <row r="84" spans="1:5" x14ac:dyDescent="0.35">
      <c r="A84">
        <v>2008</v>
      </c>
      <c r="B84" t="s">
        <v>154</v>
      </c>
      <c r="C84" t="s">
        <v>233</v>
      </c>
      <c r="D84" t="s">
        <v>105</v>
      </c>
      <c r="E84">
        <v>29</v>
      </c>
    </row>
    <row r="85" spans="1:5" x14ac:dyDescent="0.35">
      <c r="A85">
        <v>2008</v>
      </c>
      <c r="B85" t="s">
        <v>152</v>
      </c>
      <c r="C85" t="s">
        <v>233</v>
      </c>
      <c r="D85" t="s">
        <v>105</v>
      </c>
      <c r="E85" t="s">
        <v>145</v>
      </c>
    </row>
    <row r="86" spans="1:5" x14ac:dyDescent="0.35">
      <c r="A86">
        <v>2008</v>
      </c>
      <c r="B86" t="s">
        <v>151</v>
      </c>
      <c r="C86" t="s">
        <v>233</v>
      </c>
      <c r="D86" t="s">
        <v>105</v>
      </c>
      <c r="E86">
        <v>25</v>
      </c>
    </row>
    <row r="87" spans="1:5" x14ac:dyDescent="0.35">
      <c r="A87">
        <v>2008</v>
      </c>
      <c r="B87" t="s">
        <v>150</v>
      </c>
      <c r="C87" t="s">
        <v>233</v>
      </c>
      <c r="D87" t="s">
        <v>105</v>
      </c>
      <c r="E87" t="s">
        <v>145</v>
      </c>
    </row>
    <row r="88" spans="1:5" x14ac:dyDescent="0.35">
      <c r="A88">
        <v>2008</v>
      </c>
      <c r="B88" t="s">
        <v>239</v>
      </c>
      <c r="C88" t="s">
        <v>233</v>
      </c>
      <c r="D88" t="s">
        <v>105</v>
      </c>
      <c r="E88" t="s">
        <v>145</v>
      </c>
    </row>
    <row r="89" spans="1:5" x14ac:dyDescent="0.35">
      <c r="A89">
        <v>2008</v>
      </c>
      <c r="B89" t="s">
        <v>149</v>
      </c>
      <c r="C89" t="s">
        <v>233</v>
      </c>
      <c r="D89" t="s">
        <v>105</v>
      </c>
      <c r="E89" t="s">
        <v>145</v>
      </c>
    </row>
    <row r="90" spans="1:5" x14ac:dyDescent="0.35">
      <c r="A90">
        <v>2008</v>
      </c>
      <c r="B90" t="s">
        <v>148</v>
      </c>
      <c r="C90" t="s">
        <v>233</v>
      </c>
      <c r="D90" t="s">
        <v>105</v>
      </c>
      <c r="E90" t="s">
        <v>145</v>
      </c>
    </row>
    <row r="91" spans="1:5" x14ac:dyDescent="0.35">
      <c r="A91">
        <v>2008</v>
      </c>
      <c r="B91" t="s">
        <v>147</v>
      </c>
      <c r="C91" t="s">
        <v>233</v>
      </c>
      <c r="D91" t="s">
        <v>105</v>
      </c>
      <c r="E91" t="s">
        <v>145</v>
      </c>
    </row>
    <row r="92" spans="1:5" x14ac:dyDescent="0.35">
      <c r="A92">
        <v>2009</v>
      </c>
      <c r="B92" t="s">
        <v>232</v>
      </c>
      <c r="C92" t="s">
        <v>233</v>
      </c>
      <c r="D92" t="s">
        <v>105</v>
      </c>
      <c r="E92">
        <v>66</v>
      </c>
    </row>
    <row r="93" spans="1:5" x14ac:dyDescent="0.35">
      <c r="A93">
        <v>2009</v>
      </c>
      <c r="B93" t="s">
        <v>234</v>
      </c>
      <c r="C93" t="s">
        <v>233</v>
      </c>
      <c r="D93" t="s">
        <v>105</v>
      </c>
      <c r="E93">
        <v>66</v>
      </c>
    </row>
    <row r="94" spans="1:5" x14ac:dyDescent="0.35">
      <c r="A94">
        <v>2009</v>
      </c>
      <c r="B94" t="s">
        <v>235</v>
      </c>
      <c r="C94" t="s">
        <v>233</v>
      </c>
      <c r="D94" t="s">
        <v>105</v>
      </c>
      <c r="E94">
        <v>67</v>
      </c>
    </row>
    <row r="95" spans="1:5" x14ac:dyDescent="0.35">
      <c r="A95">
        <v>2009</v>
      </c>
      <c r="B95" t="s">
        <v>236</v>
      </c>
      <c r="C95" t="s">
        <v>233</v>
      </c>
      <c r="D95" t="s">
        <v>105</v>
      </c>
      <c r="E95">
        <v>69</v>
      </c>
    </row>
    <row r="96" spans="1:5" x14ac:dyDescent="0.35">
      <c r="A96">
        <v>2009</v>
      </c>
      <c r="B96" t="s">
        <v>237</v>
      </c>
      <c r="C96" t="s">
        <v>233</v>
      </c>
      <c r="D96" t="s">
        <v>105</v>
      </c>
      <c r="E96">
        <v>67</v>
      </c>
    </row>
    <row r="97" spans="1:5" x14ac:dyDescent="0.35">
      <c r="A97">
        <v>2009</v>
      </c>
      <c r="B97" t="s">
        <v>187</v>
      </c>
      <c r="C97" t="s">
        <v>233</v>
      </c>
      <c r="D97" t="s">
        <v>105</v>
      </c>
      <c r="E97">
        <v>67</v>
      </c>
    </row>
    <row r="98" spans="1:5" x14ac:dyDescent="0.35">
      <c r="A98">
        <v>2009</v>
      </c>
      <c r="B98" t="s">
        <v>186</v>
      </c>
      <c r="C98" t="s">
        <v>233</v>
      </c>
      <c r="D98" t="s">
        <v>105</v>
      </c>
      <c r="E98">
        <v>30</v>
      </c>
    </row>
    <row r="99" spans="1:5" x14ac:dyDescent="0.35">
      <c r="A99">
        <v>2009</v>
      </c>
      <c r="B99" t="s">
        <v>185</v>
      </c>
      <c r="C99" t="s">
        <v>233</v>
      </c>
      <c r="D99" t="s">
        <v>105</v>
      </c>
      <c r="E99">
        <v>54</v>
      </c>
    </row>
    <row r="100" spans="1:5" x14ac:dyDescent="0.35">
      <c r="A100">
        <v>2009</v>
      </c>
      <c r="B100" t="s">
        <v>184</v>
      </c>
      <c r="C100" t="s">
        <v>233</v>
      </c>
      <c r="D100" t="s">
        <v>105</v>
      </c>
      <c r="E100">
        <v>83</v>
      </c>
    </row>
    <row r="101" spans="1:5" x14ac:dyDescent="0.35">
      <c r="A101">
        <v>2009</v>
      </c>
      <c r="B101" t="s">
        <v>238</v>
      </c>
      <c r="C101" t="s">
        <v>233</v>
      </c>
      <c r="D101" t="s">
        <v>105</v>
      </c>
      <c r="E101">
        <v>79</v>
      </c>
    </row>
    <row r="102" spans="1:5" x14ac:dyDescent="0.35">
      <c r="A102">
        <v>2009</v>
      </c>
      <c r="B102" t="s">
        <v>182</v>
      </c>
      <c r="C102" t="s">
        <v>233</v>
      </c>
      <c r="D102" t="s">
        <v>105</v>
      </c>
      <c r="E102">
        <v>62</v>
      </c>
    </row>
    <row r="103" spans="1:5" x14ac:dyDescent="0.35">
      <c r="A103">
        <v>2009</v>
      </c>
      <c r="B103" t="s">
        <v>181</v>
      </c>
      <c r="C103" t="s">
        <v>233</v>
      </c>
      <c r="D103" t="s">
        <v>105</v>
      </c>
      <c r="E103">
        <v>67</v>
      </c>
    </row>
    <row r="104" spans="1:5" x14ac:dyDescent="0.35">
      <c r="A104">
        <v>2009</v>
      </c>
      <c r="B104" t="s">
        <v>180</v>
      </c>
      <c r="C104" t="s">
        <v>233</v>
      </c>
      <c r="D104" t="s">
        <v>105</v>
      </c>
      <c r="E104">
        <v>38</v>
      </c>
    </row>
    <row r="105" spans="1:5" x14ac:dyDescent="0.35">
      <c r="A105">
        <v>2009</v>
      </c>
      <c r="B105" t="s">
        <v>179</v>
      </c>
      <c r="C105" t="s">
        <v>233</v>
      </c>
      <c r="D105" t="s">
        <v>105</v>
      </c>
      <c r="E105">
        <v>53</v>
      </c>
    </row>
    <row r="106" spans="1:5" x14ac:dyDescent="0.35">
      <c r="A106">
        <v>2009</v>
      </c>
      <c r="B106" t="s">
        <v>178</v>
      </c>
      <c r="C106" t="s">
        <v>233</v>
      </c>
      <c r="D106" t="s">
        <v>105</v>
      </c>
      <c r="E106">
        <v>69</v>
      </c>
    </row>
    <row r="107" spans="1:5" x14ac:dyDescent="0.35">
      <c r="A107">
        <v>2009</v>
      </c>
      <c r="B107" t="s">
        <v>177</v>
      </c>
      <c r="C107" t="s">
        <v>233</v>
      </c>
      <c r="D107" t="s">
        <v>105</v>
      </c>
      <c r="E107">
        <v>50</v>
      </c>
    </row>
    <row r="108" spans="1:5" x14ac:dyDescent="0.35">
      <c r="A108">
        <v>2009</v>
      </c>
      <c r="B108" t="s">
        <v>176</v>
      </c>
      <c r="C108" t="s">
        <v>233</v>
      </c>
      <c r="D108" t="s">
        <v>105</v>
      </c>
      <c r="E108">
        <v>53</v>
      </c>
    </row>
    <row r="109" spans="1:5" x14ac:dyDescent="0.35">
      <c r="A109">
        <v>2009</v>
      </c>
      <c r="B109" t="s">
        <v>175</v>
      </c>
      <c r="C109" t="s">
        <v>233</v>
      </c>
      <c r="D109" t="s">
        <v>105</v>
      </c>
      <c r="E109">
        <v>53</v>
      </c>
    </row>
    <row r="110" spans="1:5" x14ac:dyDescent="0.35">
      <c r="A110">
        <v>2009</v>
      </c>
      <c r="B110" t="s">
        <v>174</v>
      </c>
      <c r="C110" t="s">
        <v>233</v>
      </c>
      <c r="D110" t="s">
        <v>105</v>
      </c>
      <c r="E110">
        <v>58</v>
      </c>
    </row>
    <row r="111" spans="1:5" x14ac:dyDescent="0.35">
      <c r="A111">
        <v>2009</v>
      </c>
      <c r="B111" t="s">
        <v>173</v>
      </c>
      <c r="C111" t="s">
        <v>233</v>
      </c>
      <c r="D111" t="s">
        <v>105</v>
      </c>
      <c r="E111">
        <v>60</v>
      </c>
    </row>
    <row r="112" spans="1:5" x14ac:dyDescent="0.35">
      <c r="A112">
        <v>2009</v>
      </c>
      <c r="B112" t="s">
        <v>172</v>
      </c>
      <c r="C112" t="s">
        <v>233</v>
      </c>
      <c r="D112" t="s">
        <v>105</v>
      </c>
      <c r="E112">
        <v>87</v>
      </c>
    </row>
    <row r="113" spans="1:5" x14ac:dyDescent="0.35">
      <c r="A113">
        <v>2009</v>
      </c>
      <c r="B113" t="s">
        <v>171</v>
      </c>
      <c r="C113" t="s">
        <v>233</v>
      </c>
      <c r="D113" t="s">
        <v>105</v>
      </c>
      <c r="E113">
        <v>53</v>
      </c>
    </row>
    <row r="114" spans="1:5" x14ac:dyDescent="0.35">
      <c r="A114">
        <v>2009</v>
      </c>
      <c r="B114" t="s">
        <v>170</v>
      </c>
      <c r="C114" t="s">
        <v>233</v>
      </c>
      <c r="D114" t="s">
        <v>105</v>
      </c>
      <c r="E114">
        <v>64</v>
      </c>
    </row>
    <row r="115" spans="1:5" x14ac:dyDescent="0.35">
      <c r="A115">
        <v>2009</v>
      </c>
      <c r="B115" t="s">
        <v>169</v>
      </c>
      <c r="C115" t="s">
        <v>233</v>
      </c>
      <c r="D115" t="s">
        <v>105</v>
      </c>
      <c r="E115">
        <v>90</v>
      </c>
    </row>
    <row r="116" spans="1:5" x14ac:dyDescent="0.35">
      <c r="A116">
        <v>2009</v>
      </c>
      <c r="B116" t="s">
        <v>168</v>
      </c>
      <c r="C116" t="s">
        <v>233</v>
      </c>
      <c r="D116" t="s">
        <v>105</v>
      </c>
      <c r="E116">
        <v>70</v>
      </c>
    </row>
    <row r="117" spans="1:5" x14ac:dyDescent="0.35">
      <c r="A117">
        <v>2009</v>
      </c>
      <c r="B117" t="s">
        <v>167</v>
      </c>
      <c r="C117" t="s">
        <v>233</v>
      </c>
      <c r="D117" t="s">
        <v>105</v>
      </c>
      <c r="E117">
        <v>59</v>
      </c>
    </row>
    <row r="118" spans="1:5" x14ac:dyDescent="0.35">
      <c r="A118">
        <v>2009</v>
      </c>
      <c r="B118" t="s">
        <v>166</v>
      </c>
      <c r="C118" t="s">
        <v>233</v>
      </c>
      <c r="D118" t="s">
        <v>105</v>
      </c>
      <c r="E118">
        <v>48</v>
      </c>
    </row>
    <row r="119" spans="1:5" x14ac:dyDescent="0.35">
      <c r="A119">
        <v>2009</v>
      </c>
      <c r="B119" t="s">
        <v>165</v>
      </c>
      <c r="C119" t="s">
        <v>233</v>
      </c>
      <c r="D119" t="s">
        <v>105</v>
      </c>
      <c r="E119">
        <v>38</v>
      </c>
    </row>
    <row r="120" spans="1:5" x14ac:dyDescent="0.35">
      <c r="A120">
        <v>2009</v>
      </c>
      <c r="B120" t="s">
        <v>164</v>
      </c>
      <c r="C120" t="s">
        <v>233</v>
      </c>
      <c r="D120" t="s">
        <v>105</v>
      </c>
      <c r="E120">
        <v>64</v>
      </c>
    </row>
    <row r="121" spans="1:5" x14ac:dyDescent="0.35">
      <c r="A121">
        <v>2009</v>
      </c>
      <c r="B121" t="s">
        <v>163</v>
      </c>
      <c r="C121" t="s">
        <v>233</v>
      </c>
      <c r="D121" t="s">
        <v>105</v>
      </c>
      <c r="E121">
        <v>62</v>
      </c>
    </row>
    <row r="122" spans="1:5" x14ac:dyDescent="0.35">
      <c r="A122">
        <v>2009</v>
      </c>
      <c r="B122" t="s">
        <v>162</v>
      </c>
      <c r="C122" t="s">
        <v>233</v>
      </c>
      <c r="D122" t="s">
        <v>105</v>
      </c>
      <c r="E122">
        <v>78</v>
      </c>
    </row>
    <row r="123" spans="1:5" x14ac:dyDescent="0.35">
      <c r="A123">
        <v>2009</v>
      </c>
      <c r="B123" t="s">
        <v>161</v>
      </c>
      <c r="C123" t="s">
        <v>233</v>
      </c>
      <c r="D123" t="s">
        <v>105</v>
      </c>
      <c r="E123">
        <v>86</v>
      </c>
    </row>
    <row r="124" spans="1:5" x14ac:dyDescent="0.35">
      <c r="A124">
        <v>2009</v>
      </c>
      <c r="B124" t="s">
        <v>160</v>
      </c>
      <c r="C124" t="s">
        <v>233</v>
      </c>
      <c r="D124" t="s">
        <v>105</v>
      </c>
      <c r="E124">
        <v>77</v>
      </c>
    </row>
    <row r="125" spans="1:5" x14ac:dyDescent="0.35">
      <c r="A125">
        <v>2009</v>
      </c>
      <c r="B125" t="s">
        <v>159</v>
      </c>
      <c r="C125" t="s">
        <v>233</v>
      </c>
      <c r="D125" t="s">
        <v>105</v>
      </c>
      <c r="E125">
        <v>90</v>
      </c>
    </row>
    <row r="126" spans="1:5" x14ac:dyDescent="0.35">
      <c r="A126">
        <v>2009</v>
      </c>
      <c r="B126" t="s">
        <v>157</v>
      </c>
      <c r="C126" t="s">
        <v>233</v>
      </c>
      <c r="D126" t="s">
        <v>105</v>
      </c>
      <c r="E126">
        <v>86</v>
      </c>
    </row>
    <row r="127" spans="1:5" x14ac:dyDescent="0.35">
      <c r="A127">
        <v>2009</v>
      </c>
      <c r="B127" t="s">
        <v>156</v>
      </c>
      <c r="C127" t="s">
        <v>233</v>
      </c>
      <c r="D127" t="s">
        <v>105</v>
      </c>
      <c r="E127" t="s">
        <v>145</v>
      </c>
    </row>
    <row r="128" spans="1:5" x14ac:dyDescent="0.35">
      <c r="A128">
        <v>2009</v>
      </c>
      <c r="B128" t="s">
        <v>155</v>
      </c>
      <c r="C128" t="s">
        <v>233</v>
      </c>
      <c r="D128" t="s">
        <v>105</v>
      </c>
      <c r="E128" t="s">
        <v>145</v>
      </c>
    </row>
    <row r="129" spans="1:5" x14ac:dyDescent="0.35">
      <c r="A129">
        <v>2009</v>
      </c>
      <c r="B129" t="s">
        <v>154</v>
      </c>
      <c r="C129" t="s">
        <v>233</v>
      </c>
      <c r="D129" t="s">
        <v>105</v>
      </c>
      <c r="E129">
        <v>42</v>
      </c>
    </row>
    <row r="130" spans="1:5" x14ac:dyDescent="0.35">
      <c r="A130">
        <v>2009</v>
      </c>
      <c r="B130" t="s">
        <v>152</v>
      </c>
      <c r="C130" t="s">
        <v>233</v>
      </c>
      <c r="D130" t="s">
        <v>105</v>
      </c>
      <c r="E130">
        <v>37</v>
      </c>
    </row>
    <row r="131" spans="1:5" x14ac:dyDescent="0.35">
      <c r="A131">
        <v>2009</v>
      </c>
      <c r="B131" t="s">
        <v>151</v>
      </c>
      <c r="C131" t="s">
        <v>233</v>
      </c>
      <c r="D131" t="s">
        <v>105</v>
      </c>
      <c r="E131">
        <v>30</v>
      </c>
    </row>
    <row r="132" spans="1:5" x14ac:dyDescent="0.35">
      <c r="A132">
        <v>2009</v>
      </c>
      <c r="B132" t="s">
        <v>150</v>
      </c>
      <c r="C132" t="s">
        <v>233</v>
      </c>
      <c r="D132" t="s">
        <v>105</v>
      </c>
      <c r="E132" t="s">
        <v>145</v>
      </c>
    </row>
    <row r="133" spans="1:5" x14ac:dyDescent="0.35">
      <c r="A133">
        <v>2009</v>
      </c>
      <c r="B133" t="s">
        <v>239</v>
      </c>
      <c r="C133" t="s">
        <v>233</v>
      </c>
      <c r="D133" t="s">
        <v>105</v>
      </c>
      <c r="E133" t="s">
        <v>145</v>
      </c>
    </row>
    <row r="134" spans="1:5" x14ac:dyDescent="0.35">
      <c r="A134">
        <v>2009</v>
      </c>
      <c r="B134" t="s">
        <v>149</v>
      </c>
      <c r="C134" t="s">
        <v>233</v>
      </c>
      <c r="D134" t="s">
        <v>105</v>
      </c>
      <c r="E134" t="s">
        <v>145</v>
      </c>
    </row>
    <row r="135" spans="1:5" x14ac:dyDescent="0.35">
      <c r="A135">
        <v>2009</v>
      </c>
      <c r="B135" t="s">
        <v>148</v>
      </c>
      <c r="C135" t="s">
        <v>233</v>
      </c>
      <c r="D135" t="s">
        <v>105</v>
      </c>
      <c r="E135" t="s">
        <v>145</v>
      </c>
    </row>
    <row r="136" spans="1:5" x14ac:dyDescent="0.35">
      <c r="A136">
        <v>2009</v>
      </c>
      <c r="B136" t="s">
        <v>147</v>
      </c>
      <c r="C136" t="s">
        <v>233</v>
      </c>
      <c r="D136" t="s">
        <v>105</v>
      </c>
      <c r="E136" t="s">
        <v>145</v>
      </c>
    </row>
    <row r="137" spans="1:5" x14ac:dyDescent="0.35">
      <c r="A137">
        <v>2010</v>
      </c>
      <c r="B137" t="s">
        <v>232</v>
      </c>
      <c r="C137" t="s">
        <v>233</v>
      </c>
      <c r="D137" t="s">
        <v>105</v>
      </c>
      <c r="E137">
        <v>70</v>
      </c>
    </row>
    <row r="138" spans="1:5" x14ac:dyDescent="0.35">
      <c r="A138">
        <v>2010</v>
      </c>
      <c r="B138" t="s">
        <v>234</v>
      </c>
      <c r="C138" t="s">
        <v>233</v>
      </c>
      <c r="D138" t="s">
        <v>105</v>
      </c>
      <c r="E138">
        <v>70</v>
      </c>
    </row>
    <row r="139" spans="1:5" x14ac:dyDescent="0.35">
      <c r="A139">
        <v>2010</v>
      </c>
      <c r="B139" t="s">
        <v>235</v>
      </c>
      <c r="C139" t="s">
        <v>233</v>
      </c>
      <c r="D139" t="s">
        <v>105</v>
      </c>
      <c r="E139">
        <v>72</v>
      </c>
    </row>
    <row r="140" spans="1:5" x14ac:dyDescent="0.35">
      <c r="A140">
        <v>2010</v>
      </c>
      <c r="B140" t="s">
        <v>236</v>
      </c>
      <c r="C140" t="s">
        <v>233</v>
      </c>
      <c r="D140" t="s">
        <v>105</v>
      </c>
      <c r="E140">
        <v>73</v>
      </c>
    </row>
    <row r="141" spans="1:5" x14ac:dyDescent="0.35">
      <c r="A141">
        <v>2010</v>
      </c>
      <c r="B141" t="s">
        <v>237</v>
      </c>
      <c r="C141" t="s">
        <v>233</v>
      </c>
      <c r="D141" t="s">
        <v>105</v>
      </c>
      <c r="E141">
        <v>71</v>
      </c>
    </row>
    <row r="142" spans="1:5" x14ac:dyDescent="0.35">
      <c r="A142">
        <v>2010</v>
      </c>
      <c r="B142" t="s">
        <v>187</v>
      </c>
      <c r="C142" t="s">
        <v>233</v>
      </c>
      <c r="D142" t="s">
        <v>105</v>
      </c>
      <c r="E142">
        <v>73</v>
      </c>
    </row>
    <row r="143" spans="1:5" x14ac:dyDescent="0.35">
      <c r="A143">
        <v>2010</v>
      </c>
      <c r="B143" t="s">
        <v>186</v>
      </c>
      <c r="C143" t="s">
        <v>233</v>
      </c>
      <c r="D143" t="s">
        <v>105</v>
      </c>
      <c r="E143">
        <v>33</v>
      </c>
    </row>
    <row r="144" spans="1:5" x14ac:dyDescent="0.35">
      <c r="A144">
        <v>2010</v>
      </c>
      <c r="B144" t="s">
        <v>185</v>
      </c>
      <c r="C144" t="s">
        <v>233</v>
      </c>
      <c r="D144" t="s">
        <v>105</v>
      </c>
      <c r="E144">
        <v>61</v>
      </c>
    </row>
    <row r="145" spans="1:5" x14ac:dyDescent="0.35">
      <c r="A145">
        <v>2010</v>
      </c>
      <c r="B145" t="s">
        <v>184</v>
      </c>
      <c r="C145" t="s">
        <v>233</v>
      </c>
      <c r="D145" t="s">
        <v>105</v>
      </c>
      <c r="E145">
        <v>86</v>
      </c>
    </row>
    <row r="146" spans="1:5" x14ac:dyDescent="0.35">
      <c r="A146">
        <v>2010</v>
      </c>
      <c r="B146" t="s">
        <v>238</v>
      </c>
      <c r="C146" t="s">
        <v>233</v>
      </c>
      <c r="D146" t="s">
        <v>105</v>
      </c>
      <c r="E146">
        <v>82</v>
      </c>
    </row>
    <row r="147" spans="1:5" x14ac:dyDescent="0.35">
      <c r="A147">
        <v>2010</v>
      </c>
      <c r="B147" t="s">
        <v>182</v>
      </c>
      <c r="C147" t="s">
        <v>233</v>
      </c>
      <c r="D147" t="s">
        <v>105</v>
      </c>
      <c r="E147">
        <v>67</v>
      </c>
    </row>
    <row r="148" spans="1:5" x14ac:dyDescent="0.35">
      <c r="A148">
        <v>2010</v>
      </c>
      <c r="B148" t="s">
        <v>181</v>
      </c>
      <c r="C148" t="s">
        <v>233</v>
      </c>
      <c r="D148" t="s">
        <v>105</v>
      </c>
      <c r="E148">
        <v>72</v>
      </c>
    </row>
    <row r="149" spans="1:5" x14ac:dyDescent="0.35">
      <c r="A149">
        <v>2010</v>
      </c>
      <c r="B149" t="s">
        <v>180</v>
      </c>
      <c r="C149" t="s">
        <v>233</v>
      </c>
      <c r="D149" t="s">
        <v>105</v>
      </c>
      <c r="E149">
        <v>46</v>
      </c>
    </row>
    <row r="150" spans="1:5" x14ac:dyDescent="0.35">
      <c r="A150">
        <v>2010</v>
      </c>
      <c r="B150" t="s">
        <v>179</v>
      </c>
      <c r="C150" t="s">
        <v>233</v>
      </c>
      <c r="D150" t="s">
        <v>105</v>
      </c>
      <c r="E150">
        <v>58</v>
      </c>
    </row>
    <row r="151" spans="1:5" x14ac:dyDescent="0.35">
      <c r="A151">
        <v>2010</v>
      </c>
      <c r="B151" t="s">
        <v>178</v>
      </c>
      <c r="C151" t="s">
        <v>233</v>
      </c>
      <c r="D151" t="s">
        <v>105</v>
      </c>
      <c r="E151">
        <v>74</v>
      </c>
    </row>
    <row r="152" spans="1:5" x14ac:dyDescent="0.35">
      <c r="A152">
        <v>2010</v>
      </c>
      <c r="B152" t="s">
        <v>177</v>
      </c>
      <c r="C152" t="s">
        <v>233</v>
      </c>
      <c r="D152" t="s">
        <v>105</v>
      </c>
      <c r="E152">
        <v>56</v>
      </c>
    </row>
    <row r="153" spans="1:5" x14ac:dyDescent="0.35">
      <c r="A153">
        <v>2010</v>
      </c>
      <c r="B153" t="s">
        <v>176</v>
      </c>
      <c r="C153" t="s">
        <v>233</v>
      </c>
      <c r="D153" t="s">
        <v>105</v>
      </c>
      <c r="E153">
        <v>59</v>
      </c>
    </row>
    <row r="154" spans="1:5" x14ac:dyDescent="0.35">
      <c r="A154">
        <v>2010</v>
      </c>
      <c r="B154" t="s">
        <v>175</v>
      </c>
      <c r="C154" t="s">
        <v>233</v>
      </c>
      <c r="D154" t="s">
        <v>105</v>
      </c>
      <c r="E154">
        <v>54</v>
      </c>
    </row>
    <row r="155" spans="1:5" x14ac:dyDescent="0.35">
      <c r="A155">
        <v>2010</v>
      </c>
      <c r="B155" t="s">
        <v>174</v>
      </c>
      <c r="C155" t="s">
        <v>233</v>
      </c>
      <c r="D155" t="s">
        <v>105</v>
      </c>
      <c r="E155">
        <v>60</v>
      </c>
    </row>
    <row r="156" spans="1:5" x14ac:dyDescent="0.35">
      <c r="A156">
        <v>2010</v>
      </c>
      <c r="B156" t="s">
        <v>173</v>
      </c>
      <c r="C156" t="s">
        <v>233</v>
      </c>
      <c r="D156" t="s">
        <v>105</v>
      </c>
      <c r="E156">
        <v>61</v>
      </c>
    </row>
    <row r="157" spans="1:5" x14ac:dyDescent="0.35">
      <c r="A157">
        <v>2010</v>
      </c>
      <c r="B157" t="s">
        <v>172</v>
      </c>
      <c r="C157" t="s">
        <v>233</v>
      </c>
      <c r="D157" t="s">
        <v>105</v>
      </c>
      <c r="E157">
        <v>90</v>
      </c>
    </row>
    <row r="158" spans="1:5" x14ac:dyDescent="0.35">
      <c r="A158">
        <v>2010</v>
      </c>
      <c r="B158" t="s">
        <v>171</v>
      </c>
      <c r="C158" t="s">
        <v>233</v>
      </c>
      <c r="D158" t="s">
        <v>105</v>
      </c>
      <c r="E158">
        <v>58</v>
      </c>
    </row>
    <row r="159" spans="1:5" x14ac:dyDescent="0.35">
      <c r="A159">
        <v>2010</v>
      </c>
      <c r="B159" t="s">
        <v>170</v>
      </c>
      <c r="C159" t="s">
        <v>233</v>
      </c>
      <c r="D159" t="s">
        <v>105</v>
      </c>
      <c r="E159">
        <v>70</v>
      </c>
    </row>
    <row r="160" spans="1:5" x14ac:dyDescent="0.35">
      <c r="A160">
        <v>2010</v>
      </c>
      <c r="B160" t="s">
        <v>169</v>
      </c>
      <c r="C160" t="s">
        <v>233</v>
      </c>
      <c r="D160" t="s">
        <v>105</v>
      </c>
      <c r="E160">
        <v>91</v>
      </c>
    </row>
    <row r="161" spans="1:5" x14ac:dyDescent="0.35">
      <c r="A161">
        <v>2010</v>
      </c>
      <c r="B161" t="s">
        <v>168</v>
      </c>
      <c r="C161" t="s">
        <v>233</v>
      </c>
      <c r="D161" t="s">
        <v>105</v>
      </c>
      <c r="E161">
        <v>73</v>
      </c>
    </row>
    <row r="162" spans="1:5" x14ac:dyDescent="0.35">
      <c r="A162">
        <v>2010</v>
      </c>
      <c r="B162" t="s">
        <v>167</v>
      </c>
      <c r="C162" t="s">
        <v>233</v>
      </c>
      <c r="D162" t="s">
        <v>105</v>
      </c>
      <c r="E162">
        <v>63</v>
      </c>
    </row>
    <row r="163" spans="1:5" x14ac:dyDescent="0.35">
      <c r="A163">
        <v>2010</v>
      </c>
      <c r="B163" t="s">
        <v>166</v>
      </c>
      <c r="C163" t="s">
        <v>233</v>
      </c>
      <c r="D163" t="s">
        <v>105</v>
      </c>
      <c r="E163">
        <v>54</v>
      </c>
    </row>
    <row r="164" spans="1:5" x14ac:dyDescent="0.35">
      <c r="A164">
        <v>2010</v>
      </c>
      <c r="B164" t="s">
        <v>165</v>
      </c>
      <c r="C164" t="s">
        <v>233</v>
      </c>
      <c r="D164" t="s">
        <v>105</v>
      </c>
      <c r="E164">
        <v>42</v>
      </c>
    </row>
    <row r="165" spans="1:5" x14ac:dyDescent="0.35">
      <c r="A165">
        <v>2010</v>
      </c>
      <c r="B165" t="s">
        <v>164</v>
      </c>
      <c r="C165" t="s">
        <v>233</v>
      </c>
      <c r="D165" t="s">
        <v>105</v>
      </c>
      <c r="E165">
        <v>68</v>
      </c>
    </row>
    <row r="166" spans="1:5" x14ac:dyDescent="0.35">
      <c r="A166">
        <v>2010</v>
      </c>
      <c r="B166" t="s">
        <v>163</v>
      </c>
      <c r="C166" t="s">
        <v>233</v>
      </c>
      <c r="D166" t="s">
        <v>105</v>
      </c>
      <c r="E166">
        <v>67</v>
      </c>
    </row>
    <row r="167" spans="1:5" x14ac:dyDescent="0.35">
      <c r="A167">
        <v>2010</v>
      </c>
      <c r="B167" t="s">
        <v>162</v>
      </c>
      <c r="C167" t="s">
        <v>233</v>
      </c>
      <c r="D167" t="s">
        <v>105</v>
      </c>
      <c r="E167">
        <v>81</v>
      </c>
    </row>
    <row r="168" spans="1:5" x14ac:dyDescent="0.35">
      <c r="A168">
        <v>2010</v>
      </c>
      <c r="B168" t="s">
        <v>161</v>
      </c>
      <c r="C168" t="s">
        <v>233</v>
      </c>
      <c r="D168" t="s">
        <v>105</v>
      </c>
      <c r="E168">
        <v>88</v>
      </c>
    </row>
    <row r="169" spans="1:5" x14ac:dyDescent="0.35">
      <c r="A169">
        <v>2010</v>
      </c>
      <c r="B169" t="s">
        <v>160</v>
      </c>
      <c r="C169" t="s">
        <v>233</v>
      </c>
      <c r="D169" t="s">
        <v>105</v>
      </c>
      <c r="E169">
        <v>80</v>
      </c>
    </row>
    <row r="170" spans="1:5" x14ac:dyDescent="0.35">
      <c r="A170">
        <v>2010</v>
      </c>
      <c r="B170" t="s">
        <v>159</v>
      </c>
      <c r="C170" t="s">
        <v>233</v>
      </c>
      <c r="D170" t="s">
        <v>105</v>
      </c>
      <c r="E170">
        <v>92</v>
      </c>
    </row>
    <row r="171" spans="1:5" x14ac:dyDescent="0.35">
      <c r="A171">
        <v>2010</v>
      </c>
      <c r="B171" t="s">
        <v>157</v>
      </c>
      <c r="C171" t="s">
        <v>233</v>
      </c>
      <c r="D171" t="s">
        <v>105</v>
      </c>
      <c r="E171">
        <v>90</v>
      </c>
    </row>
    <row r="172" spans="1:5" x14ac:dyDescent="0.35">
      <c r="A172">
        <v>2010</v>
      </c>
      <c r="B172" t="s">
        <v>156</v>
      </c>
      <c r="C172" t="s">
        <v>233</v>
      </c>
      <c r="D172" t="s">
        <v>105</v>
      </c>
      <c r="E172" t="s">
        <v>145</v>
      </c>
    </row>
    <row r="173" spans="1:5" x14ac:dyDescent="0.35">
      <c r="A173">
        <v>2010</v>
      </c>
      <c r="B173" t="s">
        <v>155</v>
      </c>
      <c r="C173" t="s">
        <v>233</v>
      </c>
      <c r="D173" t="s">
        <v>105</v>
      </c>
      <c r="E173" t="s">
        <v>145</v>
      </c>
    </row>
    <row r="174" spans="1:5" x14ac:dyDescent="0.35">
      <c r="A174">
        <v>2010</v>
      </c>
      <c r="B174" t="s">
        <v>154</v>
      </c>
      <c r="C174" t="s">
        <v>233</v>
      </c>
      <c r="D174" t="s">
        <v>105</v>
      </c>
      <c r="E174">
        <v>46</v>
      </c>
    </row>
    <row r="175" spans="1:5" x14ac:dyDescent="0.35">
      <c r="A175">
        <v>2010</v>
      </c>
      <c r="B175" t="s">
        <v>152</v>
      </c>
      <c r="C175" t="s">
        <v>233</v>
      </c>
      <c r="D175" t="s">
        <v>105</v>
      </c>
      <c r="E175" t="s">
        <v>145</v>
      </c>
    </row>
    <row r="176" spans="1:5" x14ac:dyDescent="0.35">
      <c r="A176">
        <v>2010</v>
      </c>
      <c r="B176" t="s">
        <v>151</v>
      </c>
      <c r="C176" t="s">
        <v>233</v>
      </c>
      <c r="D176" t="s">
        <v>105</v>
      </c>
      <c r="E176">
        <v>42</v>
      </c>
    </row>
    <row r="177" spans="1:5" x14ac:dyDescent="0.35">
      <c r="A177">
        <v>2010</v>
      </c>
      <c r="B177" t="s">
        <v>150</v>
      </c>
      <c r="C177" t="s">
        <v>233</v>
      </c>
      <c r="D177" t="s">
        <v>105</v>
      </c>
      <c r="E177" t="s">
        <v>145</v>
      </c>
    </row>
    <row r="178" spans="1:5" x14ac:dyDescent="0.35">
      <c r="A178">
        <v>2010</v>
      </c>
      <c r="B178" t="s">
        <v>239</v>
      </c>
      <c r="C178" t="s">
        <v>233</v>
      </c>
      <c r="D178" t="s">
        <v>105</v>
      </c>
      <c r="E178" t="s">
        <v>145</v>
      </c>
    </row>
    <row r="179" spans="1:5" x14ac:dyDescent="0.35">
      <c r="A179">
        <v>2010</v>
      </c>
      <c r="B179" t="s">
        <v>149</v>
      </c>
      <c r="C179" t="s">
        <v>233</v>
      </c>
      <c r="D179" t="s">
        <v>105</v>
      </c>
      <c r="E179" t="s">
        <v>145</v>
      </c>
    </row>
    <row r="180" spans="1:5" x14ac:dyDescent="0.35">
      <c r="A180">
        <v>2010</v>
      </c>
      <c r="B180" t="s">
        <v>148</v>
      </c>
      <c r="C180" t="s">
        <v>233</v>
      </c>
      <c r="D180" t="s">
        <v>105</v>
      </c>
      <c r="E180" t="s">
        <v>145</v>
      </c>
    </row>
    <row r="181" spans="1:5" x14ac:dyDescent="0.35">
      <c r="A181">
        <v>2010</v>
      </c>
      <c r="B181" t="s">
        <v>147</v>
      </c>
      <c r="C181" t="s">
        <v>233</v>
      </c>
      <c r="D181" t="s">
        <v>105</v>
      </c>
      <c r="E181" t="s">
        <v>145</v>
      </c>
    </row>
    <row r="182" spans="1:5" x14ac:dyDescent="0.35">
      <c r="A182">
        <v>2011</v>
      </c>
      <c r="B182" t="s">
        <v>232</v>
      </c>
      <c r="C182" t="s">
        <v>233</v>
      </c>
      <c r="D182" t="s">
        <v>105</v>
      </c>
      <c r="E182">
        <v>73</v>
      </c>
    </row>
    <row r="183" spans="1:5" x14ac:dyDescent="0.35">
      <c r="A183">
        <v>2011</v>
      </c>
      <c r="B183" t="s">
        <v>234</v>
      </c>
      <c r="C183" t="s">
        <v>233</v>
      </c>
      <c r="D183" t="s">
        <v>105</v>
      </c>
      <c r="E183">
        <v>73</v>
      </c>
    </row>
    <row r="184" spans="1:5" x14ac:dyDescent="0.35">
      <c r="A184">
        <v>2011</v>
      </c>
      <c r="B184" t="s">
        <v>235</v>
      </c>
      <c r="C184" t="s">
        <v>233</v>
      </c>
      <c r="D184" t="s">
        <v>105</v>
      </c>
      <c r="E184" t="s">
        <v>145</v>
      </c>
    </row>
    <row r="185" spans="1:5" x14ac:dyDescent="0.35">
      <c r="A185">
        <v>2011</v>
      </c>
      <c r="B185" t="s">
        <v>236</v>
      </c>
      <c r="C185" t="s">
        <v>233</v>
      </c>
      <c r="D185" t="s">
        <v>105</v>
      </c>
      <c r="E185">
        <v>76</v>
      </c>
    </row>
    <row r="186" spans="1:5" x14ac:dyDescent="0.35">
      <c r="A186">
        <v>2011</v>
      </c>
      <c r="B186" t="s">
        <v>237</v>
      </c>
      <c r="C186" t="s">
        <v>233</v>
      </c>
      <c r="D186" t="s">
        <v>105</v>
      </c>
      <c r="E186">
        <v>74</v>
      </c>
    </row>
    <row r="187" spans="1:5" x14ac:dyDescent="0.35">
      <c r="A187">
        <v>2011</v>
      </c>
      <c r="B187" t="s">
        <v>187</v>
      </c>
      <c r="C187" t="s">
        <v>233</v>
      </c>
      <c r="D187" t="s">
        <v>105</v>
      </c>
      <c r="E187">
        <v>77</v>
      </c>
    </row>
    <row r="188" spans="1:5" x14ac:dyDescent="0.35">
      <c r="A188">
        <v>2011</v>
      </c>
      <c r="B188" t="s">
        <v>186</v>
      </c>
      <c r="C188" t="s">
        <v>233</v>
      </c>
      <c r="D188" t="s">
        <v>105</v>
      </c>
      <c r="E188">
        <v>45</v>
      </c>
    </row>
    <row r="189" spans="1:5" x14ac:dyDescent="0.35">
      <c r="A189">
        <v>2011</v>
      </c>
      <c r="B189" t="s">
        <v>185</v>
      </c>
      <c r="C189" t="s">
        <v>233</v>
      </c>
      <c r="D189" t="s">
        <v>105</v>
      </c>
      <c r="E189">
        <v>67</v>
      </c>
    </row>
    <row r="190" spans="1:5" x14ac:dyDescent="0.35">
      <c r="A190">
        <v>2011</v>
      </c>
      <c r="B190" t="s">
        <v>184</v>
      </c>
      <c r="C190" t="s">
        <v>233</v>
      </c>
      <c r="D190" t="s">
        <v>105</v>
      </c>
      <c r="E190">
        <v>90</v>
      </c>
    </row>
    <row r="191" spans="1:5" x14ac:dyDescent="0.35">
      <c r="A191">
        <v>2011</v>
      </c>
      <c r="B191" t="s">
        <v>238</v>
      </c>
      <c r="C191" t="s">
        <v>233</v>
      </c>
      <c r="D191" t="s">
        <v>105</v>
      </c>
      <c r="E191">
        <v>83</v>
      </c>
    </row>
    <row r="192" spans="1:5" x14ac:dyDescent="0.35">
      <c r="A192">
        <v>2011</v>
      </c>
      <c r="B192" t="s">
        <v>182</v>
      </c>
      <c r="C192" t="s">
        <v>233</v>
      </c>
      <c r="D192" t="s">
        <v>105</v>
      </c>
      <c r="E192">
        <v>69</v>
      </c>
    </row>
    <row r="193" spans="1:5" x14ac:dyDescent="0.35">
      <c r="A193">
        <v>2011</v>
      </c>
      <c r="B193" t="s">
        <v>181</v>
      </c>
      <c r="C193" t="s">
        <v>233</v>
      </c>
      <c r="D193" t="s">
        <v>105</v>
      </c>
      <c r="E193">
        <v>78</v>
      </c>
    </row>
    <row r="194" spans="1:5" x14ac:dyDescent="0.35">
      <c r="A194">
        <v>2011</v>
      </c>
      <c r="B194" t="s">
        <v>180</v>
      </c>
      <c r="C194" t="s">
        <v>233</v>
      </c>
      <c r="D194" t="s">
        <v>105</v>
      </c>
      <c r="E194">
        <v>50</v>
      </c>
    </row>
    <row r="195" spans="1:5" x14ac:dyDescent="0.35">
      <c r="A195">
        <v>2011</v>
      </c>
      <c r="B195" t="s">
        <v>179</v>
      </c>
      <c r="C195" t="s">
        <v>233</v>
      </c>
      <c r="D195" t="s">
        <v>105</v>
      </c>
      <c r="E195">
        <v>63</v>
      </c>
    </row>
    <row r="196" spans="1:5" x14ac:dyDescent="0.35">
      <c r="A196">
        <v>2011</v>
      </c>
      <c r="B196" t="s">
        <v>178</v>
      </c>
      <c r="C196" t="s">
        <v>233</v>
      </c>
      <c r="D196" t="s">
        <v>105</v>
      </c>
      <c r="E196">
        <v>76</v>
      </c>
    </row>
    <row r="197" spans="1:5" x14ac:dyDescent="0.35">
      <c r="A197">
        <v>2011</v>
      </c>
      <c r="B197" t="s">
        <v>177</v>
      </c>
      <c r="C197" t="s">
        <v>233</v>
      </c>
      <c r="D197" t="s">
        <v>105</v>
      </c>
      <c r="E197">
        <v>61</v>
      </c>
    </row>
    <row r="198" spans="1:5" x14ac:dyDescent="0.35">
      <c r="A198">
        <v>2011</v>
      </c>
      <c r="B198" t="s">
        <v>176</v>
      </c>
      <c r="C198" t="s">
        <v>233</v>
      </c>
      <c r="D198" t="s">
        <v>105</v>
      </c>
      <c r="E198">
        <v>62</v>
      </c>
    </row>
    <row r="199" spans="1:5" x14ac:dyDescent="0.35">
      <c r="A199">
        <v>2011</v>
      </c>
      <c r="B199" t="s">
        <v>175</v>
      </c>
      <c r="C199" t="s">
        <v>233</v>
      </c>
      <c r="D199" t="s">
        <v>105</v>
      </c>
      <c r="E199">
        <v>57</v>
      </c>
    </row>
    <row r="200" spans="1:5" x14ac:dyDescent="0.35">
      <c r="A200">
        <v>2011</v>
      </c>
      <c r="B200" t="s">
        <v>174</v>
      </c>
      <c r="C200" t="s">
        <v>233</v>
      </c>
      <c r="D200" t="s">
        <v>105</v>
      </c>
      <c r="E200">
        <v>64</v>
      </c>
    </row>
    <row r="201" spans="1:5" x14ac:dyDescent="0.35">
      <c r="A201">
        <v>2011</v>
      </c>
      <c r="B201" t="s">
        <v>173</v>
      </c>
      <c r="C201" t="s">
        <v>233</v>
      </c>
      <c r="D201" t="s">
        <v>105</v>
      </c>
      <c r="E201">
        <v>60</v>
      </c>
    </row>
    <row r="202" spans="1:5" x14ac:dyDescent="0.35">
      <c r="A202">
        <v>2011</v>
      </c>
      <c r="B202" t="s">
        <v>172</v>
      </c>
      <c r="C202" t="s">
        <v>233</v>
      </c>
      <c r="D202" t="s">
        <v>105</v>
      </c>
      <c r="E202">
        <v>91</v>
      </c>
    </row>
    <row r="203" spans="1:5" x14ac:dyDescent="0.35">
      <c r="A203">
        <v>2011</v>
      </c>
      <c r="B203" t="s">
        <v>171</v>
      </c>
      <c r="C203" t="s">
        <v>233</v>
      </c>
      <c r="D203" t="s">
        <v>105</v>
      </c>
      <c r="E203">
        <v>63</v>
      </c>
    </row>
    <row r="204" spans="1:5" x14ac:dyDescent="0.35">
      <c r="A204">
        <v>2011</v>
      </c>
      <c r="B204" t="s">
        <v>170</v>
      </c>
      <c r="C204" t="s">
        <v>233</v>
      </c>
      <c r="D204" t="s">
        <v>105</v>
      </c>
      <c r="E204">
        <v>75</v>
      </c>
    </row>
    <row r="205" spans="1:5" x14ac:dyDescent="0.35">
      <c r="A205">
        <v>2011</v>
      </c>
      <c r="B205" t="s">
        <v>169</v>
      </c>
      <c r="C205" t="s">
        <v>233</v>
      </c>
      <c r="D205" t="s">
        <v>105</v>
      </c>
      <c r="E205">
        <v>94</v>
      </c>
    </row>
    <row r="206" spans="1:5" x14ac:dyDescent="0.35">
      <c r="A206">
        <v>2011</v>
      </c>
      <c r="B206" t="s">
        <v>168</v>
      </c>
      <c r="C206" t="s">
        <v>233</v>
      </c>
      <c r="D206" t="s">
        <v>105</v>
      </c>
      <c r="E206">
        <v>75</v>
      </c>
    </row>
    <row r="207" spans="1:5" x14ac:dyDescent="0.35">
      <c r="A207">
        <v>2011</v>
      </c>
      <c r="B207" t="s">
        <v>167</v>
      </c>
      <c r="C207" t="s">
        <v>233</v>
      </c>
      <c r="D207" t="s">
        <v>105</v>
      </c>
      <c r="E207">
        <v>67</v>
      </c>
    </row>
    <row r="208" spans="1:5" x14ac:dyDescent="0.35">
      <c r="A208">
        <v>2011</v>
      </c>
      <c r="B208" t="s">
        <v>166</v>
      </c>
      <c r="C208" t="s">
        <v>233</v>
      </c>
      <c r="D208" t="s">
        <v>105</v>
      </c>
      <c r="E208">
        <v>58</v>
      </c>
    </row>
    <row r="209" spans="1:5" x14ac:dyDescent="0.35">
      <c r="A209">
        <v>2011</v>
      </c>
      <c r="B209" t="s">
        <v>165</v>
      </c>
      <c r="C209" t="s">
        <v>233</v>
      </c>
      <c r="D209" t="s">
        <v>105</v>
      </c>
      <c r="E209">
        <v>47</v>
      </c>
    </row>
    <row r="210" spans="1:5" x14ac:dyDescent="0.35">
      <c r="A210">
        <v>2011</v>
      </c>
      <c r="B210" t="s">
        <v>164</v>
      </c>
      <c r="C210" t="s">
        <v>233</v>
      </c>
      <c r="D210" t="s">
        <v>105</v>
      </c>
      <c r="E210">
        <v>73</v>
      </c>
    </row>
    <row r="211" spans="1:5" x14ac:dyDescent="0.35">
      <c r="A211">
        <v>2011</v>
      </c>
      <c r="B211" t="s">
        <v>163</v>
      </c>
      <c r="C211" t="s">
        <v>233</v>
      </c>
      <c r="D211" t="s">
        <v>105</v>
      </c>
      <c r="E211">
        <v>71</v>
      </c>
    </row>
    <row r="212" spans="1:5" x14ac:dyDescent="0.35">
      <c r="A212">
        <v>2011</v>
      </c>
      <c r="B212" t="s">
        <v>162</v>
      </c>
      <c r="C212" t="s">
        <v>233</v>
      </c>
      <c r="D212" t="s">
        <v>105</v>
      </c>
      <c r="E212">
        <v>84</v>
      </c>
    </row>
    <row r="213" spans="1:5" x14ac:dyDescent="0.35">
      <c r="A213">
        <v>2011</v>
      </c>
      <c r="B213" t="s">
        <v>161</v>
      </c>
      <c r="C213" t="s">
        <v>233</v>
      </c>
      <c r="D213" t="s">
        <v>105</v>
      </c>
      <c r="E213">
        <v>91</v>
      </c>
    </row>
    <row r="214" spans="1:5" x14ac:dyDescent="0.35">
      <c r="A214">
        <v>2011</v>
      </c>
      <c r="B214" t="s">
        <v>160</v>
      </c>
      <c r="C214" t="s">
        <v>233</v>
      </c>
      <c r="D214" t="s">
        <v>105</v>
      </c>
      <c r="E214">
        <v>83</v>
      </c>
    </row>
    <row r="215" spans="1:5" x14ac:dyDescent="0.35">
      <c r="A215">
        <v>2011</v>
      </c>
      <c r="B215" t="s">
        <v>159</v>
      </c>
      <c r="C215" t="s">
        <v>233</v>
      </c>
      <c r="D215" t="s">
        <v>105</v>
      </c>
      <c r="E215">
        <v>93</v>
      </c>
    </row>
    <row r="216" spans="1:5" x14ac:dyDescent="0.35">
      <c r="A216">
        <v>2011</v>
      </c>
      <c r="B216" t="s">
        <v>157</v>
      </c>
      <c r="C216" t="s">
        <v>233</v>
      </c>
      <c r="D216" t="s">
        <v>105</v>
      </c>
      <c r="E216">
        <v>92</v>
      </c>
    </row>
    <row r="217" spans="1:5" x14ac:dyDescent="0.35">
      <c r="A217">
        <v>2011</v>
      </c>
      <c r="B217" t="s">
        <v>156</v>
      </c>
      <c r="C217" t="s">
        <v>233</v>
      </c>
      <c r="D217" t="s">
        <v>105</v>
      </c>
      <c r="E217" t="s">
        <v>145</v>
      </c>
    </row>
    <row r="218" spans="1:5" x14ac:dyDescent="0.35">
      <c r="A218">
        <v>2011</v>
      </c>
      <c r="B218" t="s">
        <v>155</v>
      </c>
      <c r="C218" t="s">
        <v>233</v>
      </c>
      <c r="D218" t="s">
        <v>105</v>
      </c>
      <c r="E218" t="s">
        <v>145</v>
      </c>
    </row>
    <row r="219" spans="1:5" x14ac:dyDescent="0.35">
      <c r="A219">
        <v>2011</v>
      </c>
      <c r="B219" t="s">
        <v>154</v>
      </c>
      <c r="C219" t="s">
        <v>233</v>
      </c>
      <c r="D219" t="s">
        <v>105</v>
      </c>
      <c r="E219" t="s">
        <v>145</v>
      </c>
    </row>
    <row r="220" spans="1:5" x14ac:dyDescent="0.35">
      <c r="A220">
        <v>2011</v>
      </c>
      <c r="B220" t="s">
        <v>152</v>
      </c>
      <c r="C220" t="s">
        <v>233</v>
      </c>
      <c r="D220" t="s">
        <v>105</v>
      </c>
      <c r="E220" t="s">
        <v>145</v>
      </c>
    </row>
    <row r="221" spans="1:5" x14ac:dyDescent="0.35">
      <c r="A221">
        <v>2011</v>
      </c>
      <c r="B221" t="s">
        <v>151</v>
      </c>
      <c r="C221" t="s">
        <v>233</v>
      </c>
      <c r="D221" t="s">
        <v>105</v>
      </c>
      <c r="E221" t="s">
        <v>145</v>
      </c>
    </row>
    <row r="222" spans="1:5" x14ac:dyDescent="0.35">
      <c r="A222">
        <v>2011</v>
      </c>
      <c r="B222" t="s">
        <v>150</v>
      </c>
      <c r="C222" t="s">
        <v>233</v>
      </c>
      <c r="D222" t="s">
        <v>105</v>
      </c>
      <c r="E222" t="s">
        <v>145</v>
      </c>
    </row>
    <row r="223" spans="1:5" x14ac:dyDescent="0.35">
      <c r="A223">
        <v>2011</v>
      </c>
      <c r="B223" t="s">
        <v>239</v>
      </c>
      <c r="C223" t="s">
        <v>233</v>
      </c>
      <c r="D223" t="s">
        <v>105</v>
      </c>
      <c r="E223" t="s">
        <v>145</v>
      </c>
    </row>
    <row r="224" spans="1:5" x14ac:dyDescent="0.35">
      <c r="A224">
        <v>2011</v>
      </c>
      <c r="B224" t="s">
        <v>149</v>
      </c>
      <c r="C224" t="s">
        <v>233</v>
      </c>
      <c r="D224" t="s">
        <v>105</v>
      </c>
      <c r="E224" t="s">
        <v>145</v>
      </c>
    </row>
    <row r="225" spans="1:5" x14ac:dyDescent="0.35">
      <c r="A225">
        <v>2011</v>
      </c>
      <c r="B225" t="s">
        <v>148</v>
      </c>
      <c r="C225" t="s">
        <v>233</v>
      </c>
      <c r="D225" t="s">
        <v>105</v>
      </c>
      <c r="E225" t="s">
        <v>145</v>
      </c>
    </row>
    <row r="226" spans="1:5" x14ac:dyDescent="0.35">
      <c r="A226">
        <v>2011</v>
      </c>
      <c r="B226" t="s">
        <v>147</v>
      </c>
      <c r="C226" t="s">
        <v>233</v>
      </c>
      <c r="D226" t="s">
        <v>105</v>
      </c>
      <c r="E226" t="s">
        <v>145</v>
      </c>
    </row>
    <row r="227" spans="1:5" x14ac:dyDescent="0.35">
      <c r="A227">
        <v>2012</v>
      </c>
      <c r="B227" t="s">
        <v>232</v>
      </c>
      <c r="C227" t="s">
        <v>233</v>
      </c>
      <c r="D227" t="s">
        <v>105</v>
      </c>
      <c r="E227">
        <v>76</v>
      </c>
    </row>
    <row r="228" spans="1:5" x14ac:dyDescent="0.35">
      <c r="A228">
        <v>2012</v>
      </c>
      <c r="B228" t="s">
        <v>234</v>
      </c>
      <c r="C228" t="s">
        <v>233</v>
      </c>
      <c r="D228" t="s">
        <v>105</v>
      </c>
      <c r="E228">
        <v>76</v>
      </c>
    </row>
    <row r="229" spans="1:5" x14ac:dyDescent="0.35">
      <c r="A229">
        <v>2012</v>
      </c>
      <c r="B229" t="s">
        <v>235</v>
      </c>
      <c r="C229" t="s">
        <v>233</v>
      </c>
      <c r="D229" t="s">
        <v>105</v>
      </c>
      <c r="E229" t="s">
        <v>145</v>
      </c>
    </row>
    <row r="230" spans="1:5" x14ac:dyDescent="0.35">
      <c r="A230">
        <v>2012</v>
      </c>
      <c r="B230" t="s">
        <v>236</v>
      </c>
      <c r="C230" t="s">
        <v>233</v>
      </c>
      <c r="D230" t="s">
        <v>105</v>
      </c>
      <c r="E230">
        <v>79</v>
      </c>
    </row>
    <row r="231" spans="1:5" x14ac:dyDescent="0.35">
      <c r="A231">
        <v>2012</v>
      </c>
      <c r="B231" t="s">
        <v>237</v>
      </c>
      <c r="C231" t="s">
        <v>233</v>
      </c>
      <c r="D231" t="s">
        <v>105</v>
      </c>
      <c r="E231">
        <v>76</v>
      </c>
    </row>
    <row r="232" spans="1:5" x14ac:dyDescent="0.35">
      <c r="A232">
        <v>2012</v>
      </c>
      <c r="B232" t="s">
        <v>187</v>
      </c>
      <c r="C232" t="s">
        <v>233</v>
      </c>
      <c r="D232" t="s">
        <v>105</v>
      </c>
      <c r="E232">
        <v>78</v>
      </c>
    </row>
    <row r="233" spans="1:5" x14ac:dyDescent="0.35">
      <c r="A233">
        <v>2012</v>
      </c>
      <c r="B233" t="s">
        <v>186</v>
      </c>
      <c r="C233" t="s">
        <v>233</v>
      </c>
      <c r="D233" t="s">
        <v>105</v>
      </c>
      <c r="E233">
        <v>51</v>
      </c>
    </row>
    <row r="234" spans="1:5" x14ac:dyDescent="0.35">
      <c r="A234">
        <v>2012</v>
      </c>
      <c r="B234" t="s">
        <v>185</v>
      </c>
      <c r="C234" t="s">
        <v>233</v>
      </c>
      <c r="D234" t="s">
        <v>105</v>
      </c>
      <c r="E234">
        <v>65</v>
      </c>
    </row>
    <row r="235" spans="1:5" x14ac:dyDescent="0.35">
      <c r="A235">
        <v>2012</v>
      </c>
      <c r="B235" t="s">
        <v>184</v>
      </c>
      <c r="C235" t="s">
        <v>233</v>
      </c>
      <c r="D235" t="s">
        <v>105</v>
      </c>
      <c r="E235">
        <v>92</v>
      </c>
    </row>
    <row r="236" spans="1:5" x14ac:dyDescent="0.35">
      <c r="A236">
        <v>2012</v>
      </c>
      <c r="B236" t="s">
        <v>238</v>
      </c>
      <c r="C236" t="s">
        <v>233</v>
      </c>
      <c r="D236" t="s">
        <v>105</v>
      </c>
      <c r="E236">
        <v>85</v>
      </c>
    </row>
    <row r="237" spans="1:5" x14ac:dyDescent="0.35">
      <c r="A237">
        <v>2012</v>
      </c>
      <c r="B237" t="s">
        <v>182</v>
      </c>
      <c r="C237" t="s">
        <v>233</v>
      </c>
      <c r="D237" t="s">
        <v>105</v>
      </c>
      <c r="E237">
        <v>74</v>
      </c>
    </row>
    <row r="238" spans="1:5" x14ac:dyDescent="0.35">
      <c r="A238">
        <v>2012</v>
      </c>
      <c r="B238" t="s">
        <v>181</v>
      </c>
      <c r="C238" t="s">
        <v>233</v>
      </c>
      <c r="D238" t="s">
        <v>105</v>
      </c>
      <c r="E238">
        <v>81</v>
      </c>
    </row>
    <row r="239" spans="1:5" x14ac:dyDescent="0.35">
      <c r="A239">
        <v>2012</v>
      </c>
      <c r="B239" t="s">
        <v>180</v>
      </c>
      <c r="C239" t="s">
        <v>233</v>
      </c>
      <c r="D239" t="s">
        <v>105</v>
      </c>
      <c r="E239">
        <v>54</v>
      </c>
    </row>
    <row r="240" spans="1:5" x14ac:dyDescent="0.35">
      <c r="A240">
        <v>2012</v>
      </c>
      <c r="B240" t="s">
        <v>179</v>
      </c>
      <c r="C240" t="s">
        <v>233</v>
      </c>
      <c r="D240" t="s">
        <v>105</v>
      </c>
      <c r="E240">
        <v>67</v>
      </c>
    </row>
    <row r="241" spans="1:5" x14ac:dyDescent="0.35">
      <c r="A241">
        <v>2012</v>
      </c>
      <c r="B241" t="s">
        <v>178</v>
      </c>
      <c r="C241" t="s">
        <v>233</v>
      </c>
      <c r="D241" t="s">
        <v>105</v>
      </c>
      <c r="E241">
        <v>80</v>
      </c>
    </row>
    <row r="242" spans="1:5" x14ac:dyDescent="0.35">
      <c r="A242">
        <v>2012</v>
      </c>
      <c r="B242" t="s">
        <v>177</v>
      </c>
      <c r="C242" t="s">
        <v>233</v>
      </c>
      <c r="D242" t="s">
        <v>105</v>
      </c>
      <c r="E242">
        <v>66</v>
      </c>
    </row>
    <row r="243" spans="1:5" x14ac:dyDescent="0.35">
      <c r="A243">
        <v>2012</v>
      </c>
      <c r="B243" t="s">
        <v>176</v>
      </c>
      <c r="C243" t="s">
        <v>233</v>
      </c>
      <c r="D243" t="s">
        <v>105</v>
      </c>
      <c r="E243">
        <v>63</v>
      </c>
    </row>
    <row r="244" spans="1:5" x14ac:dyDescent="0.35">
      <c r="A244">
        <v>2012</v>
      </c>
      <c r="B244" t="s">
        <v>175</v>
      </c>
      <c r="C244" t="s">
        <v>233</v>
      </c>
      <c r="D244" t="s">
        <v>105</v>
      </c>
      <c r="E244">
        <v>62</v>
      </c>
    </row>
    <row r="245" spans="1:5" x14ac:dyDescent="0.35">
      <c r="A245">
        <v>2012</v>
      </c>
      <c r="B245" t="s">
        <v>174</v>
      </c>
      <c r="C245" t="s">
        <v>233</v>
      </c>
      <c r="D245" t="s">
        <v>105</v>
      </c>
      <c r="E245">
        <v>69</v>
      </c>
    </row>
    <row r="246" spans="1:5" x14ac:dyDescent="0.35">
      <c r="A246">
        <v>2012</v>
      </c>
      <c r="B246" t="s">
        <v>173</v>
      </c>
      <c r="C246" t="s">
        <v>233</v>
      </c>
      <c r="D246" t="s">
        <v>105</v>
      </c>
      <c r="E246">
        <v>60</v>
      </c>
    </row>
    <row r="247" spans="1:5" x14ac:dyDescent="0.35">
      <c r="A247">
        <v>2012</v>
      </c>
      <c r="B247" t="s">
        <v>172</v>
      </c>
      <c r="C247" t="s">
        <v>233</v>
      </c>
      <c r="D247" t="s">
        <v>105</v>
      </c>
      <c r="E247">
        <v>93</v>
      </c>
    </row>
    <row r="248" spans="1:5" x14ac:dyDescent="0.35">
      <c r="A248">
        <v>2012</v>
      </c>
      <c r="B248" t="s">
        <v>171</v>
      </c>
      <c r="C248" t="s">
        <v>233</v>
      </c>
      <c r="D248" t="s">
        <v>105</v>
      </c>
      <c r="E248">
        <v>67</v>
      </c>
    </row>
    <row r="249" spans="1:5" x14ac:dyDescent="0.35">
      <c r="A249">
        <v>2012</v>
      </c>
      <c r="B249" t="s">
        <v>170</v>
      </c>
      <c r="C249" t="s">
        <v>233</v>
      </c>
      <c r="D249" t="s">
        <v>105</v>
      </c>
      <c r="E249">
        <v>77</v>
      </c>
    </row>
    <row r="250" spans="1:5" x14ac:dyDescent="0.35">
      <c r="A250">
        <v>2012</v>
      </c>
      <c r="B250" t="s">
        <v>169</v>
      </c>
      <c r="C250" t="s">
        <v>233</v>
      </c>
      <c r="D250" t="s">
        <v>105</v>
      </c>
      <c r="E250">
        <v>94</v>
      </c>
    </row>
    <row r="251" spans="1:5" x14ac:dyDescent="0.35">
      <c r="A251">
        <v>2012</v>
      </c>
      <c r="B251" t="s">
        <v>168</v>
      </c>
      <c r="C251" t="s">
        <v>233</v>
      </c>
      <c r="D251" t="s">
        <v>105</v>
      </c>
      <c r="E251">
        <v>79</v>
      </c>
    </row>
    <row r="252" spans="1:5" x14ac:dyDescent="0.35">
      <c r="A252">
        <v>2012</v>
      </c>
      <c r="B252" t="s">
        <v>167</v>
      </c>
      <c r="C252" t="s">
        <v>233</v>
      </c>
      <c r="D252" t="s">
        <v>105</v>
      </c>
      <c r="E252">
        <v>70</v>
      </c>
    </row>
    <row r="253" spans="1:5" x14ac:dyDescent="0.35">
      <c r="A253">
        <v>2012</v>
      </c>
      <c r="B253" t="s">
        <v>166</v>
      </c>
      <c r="C253" t="s">
        <v>233</v>
      </c>
      <c r="D253" t="s">
        <v>105</v>
      </c>
      <c r="E253">
        <v>61</v>
      </c>
    </row>
    <row r="254" spans="1:5" x14ac:dyDescent="0.35">
      <c r="A254">
        <v>2012</v>
      </c>
      <c r="B254" t="s">
        <v>165</v>
      </c>
      <c r="C254" t="s">
        <v>233</v>
      </c>
      <c r="D254" t="s">
        <v>105</v>
      </c>
      <c r="E254">
        <v>54</v>
      </c>
    </row>
    <row r="255" spans="1:5" x14ac:dyDescent="0.35">
      <c r="A255">
        <v>2012</v>
      </c>
      <c r="B255" t="s">
        <v>164</v>
      </c>
      <c r="C255" t="s">
        <v>233</v>
      </c>
      <c r="D255" t="s">
        <v>105</v>
      </c>
      <c r="E255">
        <v>74</v>
      </c>
    </row>
    <row r="256" spans="1:5" x14ac:dyDescent="0.35">
      <c r="A256">
        <v>2012</v>
      </c>
      <c r="B256" t="s">
        <v>163</v>
      </c>
      <c r="C256" t="s">
        <v>233</v>
      </c>
      <c r="D256" t="s">
        <v>105</v>
      </c>
      <c r="E256">
        <v>75</v>
      </c>
    </row>
    <row r="257" spans="1:5" x14ac:dyDescent="0.35">
      <c r="A257">
        <v>2012</v>
      </c>
      <c r="B257" t="s">
        <v>162</v>
      </c>
      <c r="C257" t="s">
        <v>233</v>
      </c>
      <c r="D257" t="s">
        <v>105</v>
      </c>
      <c r="E257">
        <v>87</v>
      </c>
    </row>
    <row r="258" spans="1:5" x14ac:dyDescent="0.35">
      <c r="A258">
        <v>2012</v>
      </c>
      <c r="B258" t="s">
        <v>161</v>
      </c>
      <c r="C258" t="s">
        <v>233</v>
      </c>
      <c r="D258" t="s">
        <v>105</v>
      </c>
      <c r="E258">
        <v>92</v>
      </c>
    </row>
    <row r="259" spans="1:5" x14ac:dyDescent="0.35">
      <c r="A259">
        <v>2012</v>
      </c>
      <c r="B259" t="s">
        <v>160</v>
      </c>
      <c r="C259" t="s">
        <v>233</v>
      </c>
      <c r="D259" t="s">
        <v>105</v>
      </c>
      <c r="E259">
        <v>87</v>
      </c>
    </row>
    <row r="260" spans="1:5" x14ac:dyDescent="0.35">
      <c r="A260">
        <v>2012</v>
      </c>
      <c r="B260" t="s">
        <v>159</v>
      </c>
      <c r="C260" t="s">
        <v>233</v>
      </c>
      <c r="D260" t="s">
        <v>105</v>
      </c>
      <c r="E260">
        <v>95</v>
      </c>
    </row>
    <row r="261" spans="1:5" x14ac:dyDescent="0.35">
      <c r="A261">
        <v>2012</v>
      </c>
      <c r="B261" t="s">
        <v>157</v>
      </c>
      <c r="C261" t="s">
        <v>233</v>
      </c>
      <c r="D261" t="s">
        <v>105</v>
      </c>
      <c r="E261">
        <v>93</v>
      </c>
    </row>
    <row r="262" spans="1:5" x14ac:dyDescent="0.35">
      <c r="A262">
        <v>2012</v>
      </c>
      <c r="B262" t="s">
        <v>156</v>
      </c>
      <c r="C262" t="s">
        <v>233</v>
      </c>
      <c r="D262" t="s">
        <v>105</v>
      </c>
      <c r="E262" t="s">
        <v>145</v>
      </c>
    </row>
    <row r="263" spans="1:5" x14ac:dyDescent="0.35">
      <c r="A263">
        <v>2012</v>
      </c>
      <c r="B263" t="s">
        <v>155</v>
      </c>
      <c r="C263" t="s">
        <v>233</v>
      </c>
      <c r="D263" t="s">
        <v>105</v>
      </c>
      <c r="E263">
        <v>55</v>
      </c>
    </row>
    <row r="264" spans="1:5" x14ac:dyDescent="0.35">
      <c r="A264">
        <v>2012</v>
      </c>
      <c r="B264" t="s">
        <v>154</v>
      </c>
      <c r="C264" t="s">
        <v>233</v>
      </c>
      <c r="D264" t="s">
        <v>105</v>
      </c>
      <c r="E264">
        <v>58</v>
      </c>
    </row>
    <row r="265" spans="1:5" x14ac:dyDescent="0.35">
      <c r="A265">
        <v>2012</v>
      </c>
      <c r="B265" t="s">
        <v>152</v>
      </c>
      <c r="C265" t="s">
        <v>233</v>
      </c>
      <c r="D265" t="s">
        <v>105</v>
      </c>
      <c r="E265" t="s">
        <v>145</v>
      </c>
    </row>
    <row r="266" spans="1:5" x14ac:dyDescent="0.35">
      <c r="A266">
        <v>2012</v>
      </c>
      <c r="B266" t="s">
        <v>151</v>
      </c>
      <c r="C266" t="s">
        <v>233</v>
      </c>
      <c r="D266" t="s">
        <v>105</v>
      </c>
      <c r="E266">
        <v>47</v>
      </c>
    </row>
    <row r="267" spans="1:5" x14ac:dyDescent="0.35">
      <c r="A267">
        <v>2012</v>
      </c>
      <c r="B267" t="s">
        <v>150</v>
      </c>
      <c r="C267" t="s">
        <v>233</v>
      </c>
      <c r="D267" t="s">
        <v>105</v>
      </c>
      <c r="E267" t="s">
        <v>145</v>
      </c>
    </row>
    <row r="268" spans="1:5" x14ac:dyDescent="0.35">
      <c r="A268">
        <v>2012</v>
      </c>
      <c r="B268" t="s">
        <v>239</v>
      </c>
      <c r="C268" t="s">
        <v>233</v>
      </c>
      <c r="D268" t="s">
        <v>105</v>
      </c>
      <c r="E268" t="s">
        <v>145</v>
      </c>
    </row>
    <row r="269" spans="1:5" x14ac:dyDescent="0.35">
      <c r="A269">
        <v>2012</v>
      </c>
      <c r="B269" t="s">
        <v>149</v>
      </c>
      <c r="C269" t="s">
        <v>233</v>
      </c>
      <c r="D269" t="s">
        <v>105</v>
      </c>
      <c r="E269" t="s">
        <v>145</v>
      </c>
    </row>
    <row r="270" spans="1:5" x14ac:dyDescent="0.35">
      <c r="A270">
        <v>2012</v>
      </c>
      <c r="B270" t="s">
        <v>148</v>
      </c>
      <c r="C270" t="s">
        <v>233</v>
      </c>
      <c r="D270" t="s">
        <v>105</v>
      </c>
      <c r="E270" t="s">
        <v>145</v>
      </c>
    </row>
    <row r="271" spans="1:5" x14ac:dyDescent="0.35">
      <c r="A271">
        <v>2012</v>
      </c>
      <c r="B271" t="s">
        <v>147</v>
      </c>
      <c r="C271" t="s">
        <v>233</v>
      </c>
      <c r="D271" t="s">
        <v>105</v>
      </c>
      <c r="E271" t="s">
        <v>145</v>
      </c>
    </row>
    <row r="272" spans="1:5" x14ac:dyDescent="0.35">
      <c r="A272">
        <v>2013</v>
      </c>
      <c r="B272" t="s">
        <v>232</v>
      </c>
      <c r="C272" t="s">
        <v>233</v>
      </c>
      <c r="D272" t="s">
        <v>105</v>
      </c>
      <c r="E272">
        <v>79</v>
      </c>
    </row>
    <row r="273" spans="1:5" x14ac:dyDescent="0.35">
      <c r="A273">
        <v>2013</v>
      </c>
      <c r="B273" t="s">
        <v>234</v>
      </c>
      <c r="C273" t="s">
        <v>233</v>
      </c>
      <c r="D273" t="s">
        <v>105</v>
      </c>
      <c r="E273">
        <v>79</v>
      </c>
    </row>
    <row r="274" spans="1:5" x14ac:dyDescent="0.35">
      <c r="A274">
        <v>2013</v>
      </c>
      <c r="B274" t="s">
        <v>235</v>
      </c>
      <c r="C274" t="s">
        <v>233</v>
      </c>
      <c r="D274" t="s">
        <v>105</v>
      </c>
      <c r="E274" t="s">
        <v>145</v>
      </c>
    </row>
    <row r="275" spans="1:5" x14ac:dyDescent="0.35">
      <c r="A275">
        <v>2013</v>
      </c>
      <c r="B275" t="s">
        <v>236</v>
      </c>
      <c r="C275" t="s">
        <v>233</v>
      </c>
      <c r="D275" t="s">
        <v>105</v>
      </c>
      <c r="E275">
        <v>81</v>
      </c>
    </row>
    <row r="276" spans="1:5" x14ac:dyDescent="0.35">
      <c r="A276">
        <v>2013</v>
      </c>
      <c r="B276" t="s">
        <v>237</v>
      </c>
      <c r="C276" t="s">
        <v>233</v>
      </c>
      <c r="D276" t="s">
        <v>105</v>
      </c>
      <c r="E276">
        <v>79</v>
      </c>
    </row>
    <row r="277" spans="1:5" x14ac:dyDescent="0.35">
      <c r="A277">
        <v>2013</v>
      </c>
      <c r="B277" t="s">
        <v>187</v>
      </c>
      <c r="C277" t="s">
        <v>233</v>
      </c>
      <c r="D277" t="s">
        <v>105</v>
      </c>
      <c r="E277">
        <v>80</v>
      </c>
    </row>
    <row r="278" spans="1:5" x14ac:dyDescent="0.35">
      <c r="A278">
        <v>2013</v>
      </c>
      <c r="B278" t="s">
        <v>186</v>
      </c>
      <c r="C278" t="s">
        <v>233</v>
      </c>
      <c r="D278" t="s">
        <v>105</v>
      </c>
      <c r="E278">
        <v>54</v>
      </c>
    </row>
    <row r="279" spans="1:5" x14ac:dyDescent="0.35">
      <c r="A279">
        <v>2013</v>
      </c>
      <c r="B279" t="s">
        <v>185</v>
      </c>
      <c r="C279" t="s">
        <v>233</v>
      </c>
      <c r="D279" t="s">
        <v>105</v>
      </c>
      <c r="E279">
        <v>73</v>
      </c>
    </row>
    <row r="280" spans="1:5" x14ac:dyDescent="0.35">
      <c r="A280">
        <v>2013</v>
      </c>
      <c r="B280" t="s">
        <v>184</v>
      </c>
      <c r="C280" t="s">
        <v>233</v>
      </c>
      <c r="D280" t="s">
        <v>105</v>
      </c>
      <c r="E280">
        <v>93</v>
      </c>
    </row>
    <row r="281" spans="1:5" x14ac:dyDescent="0.35">
      <c r="A281">
        <v>2013</v>
      </c>
      <c r="B281" t="s">
        <v>238</v>
      </c>
      <c r="C281" t="s">
        <v>233</v>
      </c>
      <c r="D281" t="s">
        <v>105</v>
      </c>
      <c r="E281">
        <v>88</v>
      </c>
    </row>
    <row r="282" spans="1:5" x14ac:dyDescent="0.35">
      <c r="A282">
        <v>2013</v>
      </c>
      <c r="B282" t="s">
        <v>182</v>
      </c>
      <c r="C282" t="s">
        <v>233</v>
      </c>
      <c r="D282" t="s">
        <v>105</v>
      </c>
      <c r="E282">
        <v>79</v>
      </c>
    </row>
    <row r="283" spans="1:5" x14ac:dyDescent="0.35">
      <c r="A283">
        <v>2013</v>
      </c>
      <c r="B283" t="s">
        <v>181</v>
      </c>
      <c r="C283" t="s">
        <v>233</v>
      </c>
      <c r="D283" t="s">
        <v>105</v>
      </c>
      <c r="E283">
        <v>82</v>
      </c>
    </row>
    <row r="284" spans="1:5" x14ac:dyDescent="0.35">
      <c r="A284">
        <v>2013</v>
      </c>
      <c r="B284" t="s">
        <v>180</v>
      </c>
      <c r="C284" t="s">
        <v>233</v>
      </c>
      <c r="D284" t="s">
        <v>105</v>
      </c>
      <c r="E284">
        <v>56</v>
      </c>
    </row>
    <row r="285" spans="1:5" x14ac:dyDescent="0.35">
      <c r="A285">
        <v>2013</v>
      </c>
      <c r="B285" t="s">
        <v>179</v>
      </c>
      <c r="C285" t="s">
        <v>233</v>
      </c>
      <c r="D285" t="s">
        <v>105</v>
      </c>
      <c r="E285">
        <v>70</v>
      </c>
    </row>
    <row r="286" spans="1:5" x14ac:dyDescent="0.35">
      <c r="A286">
        <v>2013</v>
      </c>
      <c r="B286" t="s">
        <v>178</v>
      </c>
      <c r="C286" t="s">
        <v>233</v>
      </c>
      <c r="D286" t="s">
        <v>105</v>
      </c>
      <c r="E286">
        <v>82</v>
      </c>
    </row>
    <row r="287" spans="1:5" x14ac:dyDescent="0.35">
      <c r="A287">
        <v>2013</v>
      </c>
      <c r="B287" t="s">
        <v>177</v>
      </c>
      <c r="C287" t="s">
        <v>233</v>
      </c>
      <c r="D287" t="s">
        <v>105</v>
      </c>
      <c r="E287">
        <v>65</v>
      </c>
    </row>
    <row r="288" spans="1:5" x14ac:dyDescent="0.35">
      <c r="A288">
        <v>2013</v>
      </c>
      <c r="B288" t="s">
        <v>176</v>
      </c>
      <c r="C288" t="s">
        <v>233</v>
      </c>
      <c r="D288" t="s">
        <v>105</v>
      </c>
      <c r="E288">
        <v>69</v>
      </c>
    </row>
    <row r="289" spans="1:5" x14ac:dyDescent="0.35">
      <c r="A289">
        <v>2013</v>
      </c>
      <c r="B289" t="s">
        <v>175</v>
      </c>
      <c r="C289" t="s">
        <v>233</v>
      </c>
      <c r="D289" t="s">
        <v>105</v>
      </c>
      <c r="E289">
        <v>65</v>
      </c>
    </row>
    <row r="290" spans="1:5" x14ac:dyDescent="0.35">
      <c r="A290">
        <v>2013</v>
      </c>
      <c r="B290" t="s">
        <v>174</v>
      </c>
      <c r="C290" t="s">
        <v>233</v>
      </c>
      <c r="D290" t="s">
        <v>105</v>
      </c>
      <c r="E290">
        <v>72</v>
      </c>
    </row>
    <row r="291" spans="1:5" x14ac:dyDescent="0.35">
      <c r="A291">
        <v>2013</v>
      </c>
      <c r="B291" t="s">
        <v>173</v>
      </c>
      <c r="C291" t="s">
        <v>233</v>
      </c>
      <c r="D291" t="s">
        <v>105</v>
      </c>
      <c r="E291">
        <v>65</v>
      </c>
    </row>
    <row r="292" spans="1:5" x14ac:dyDescent="0.35">
      <c r="A292">
        <v>2013</v>
      </c>
      <c r="B292" t="s">
        <v>172</v>
      </c>
      <c r="C292" t="s">
        <v>233</v>
      </c>
      <c r="D292" t="s">
        <v>105</v>
      </c>
      <c r="E292">
        <v>94</v>
      </c>
    </row>
    <row r="293" spans="1:5" x14ac:dyDescent="0.35">
      <c r="A293">
        <v>2013</v>
      </c>
      <c r="B293" t="s">
        <v>171</v>
      </c>
      <c r="C293" t="s">
        <v>233</v>
      </c>
      <c r="D293" t="s">
        <v>105</v>
      </c>
      <c r="E293">
        <v>70</v>
      </c>
    </row>
    <row r="294" spans="1:5" x14ac:dyDescent="0.35">
      <c r="A294">
        <v>2013</v>
      </c>
      <c r="B294" t="s">
        <v>170</v>
      </c>
      <c r="C294" t="s">
        <v>233</v>
      </c>
      <c r="D294" t="s">
        <v>105</v>
      </c>
      <c r="E294">
        <v>79</v>
      </c>
    </row>
    <row r="295" spans="1:5" x14ac:dyDescent="0.35">
      <c r="A295">
        <v>2013</v>
      </c>
      <c r="B295" t="s">
        <v>169</v>
      </c>
      <c r="C295" t="s">
        <v>233</v>
      </c>
      <c r="D295" t="s">
        <v>105</v>
      </c>
      <c r="E295">
        <v>95</v>
      </c>
    </row>
    <row r="296" spans="1:5" x14ac:dyDescent="0.35">
      <c r="A296">
        <v>2013</v>
      </c>
      <c r="B296" t="s">
        <v>168</v>
      </c>
      <c r="C296" t="s">
        <v>233</v>
      </c>
      <c r="D296" t="s">
        <v>105</v>
      </c>
      <c r="E296">
        <v>81</v>
      </c>
    </row>
    <row r="297" spans="1:5" x14ac:dyDescent="0.35">
      <c r="A297">
        <v>2013</v>
      </c>
      <c r="B297" t="s">
        <v>167</v>
      </c>
      <c r="C297" t="s">
        <v>233</v>
      </c>
      <c r="D297" t="s">
        <v>105</v>
      </c>
      <c r="E297">
        <v>72</v>
      </c>
    </row>
    <row r="298" spans="1:5" x14ac:dyDescent="0.35">
      <c r="A298">
        <v>2013</v>
      </c>
      <c r="B298" t="s">
        <v>166</v>
      </c>
      <c r="C298" t="s">
        <v>233</v>
      </c>
      <c r="D298" t="s">
        <v>105</v>
      </c>
      <c r="E298">
        <v>62</v>
      </c>
    </row>
    <row r="299" spans="1:5" x14ac:dyDescent="0.35">
      <c r="A299">
        <v>2013</v>
      </c>
      <c r="B299" t="s">
        <v>165</v>
      </c>
      <c r="C299" t="s">
        <v>233</v>
      </c>
      <c r="D299" t="s">
        <v>105</v>
      </c>
      <c r="E299">
        <v>58</v>
      </c>
    </row>
    <row r="300" spans="1:5" x14ac:dyDescent="0.35">
      <c r="A300">
        <v>2013</v>
      </c>
      <c r="B300" t="s">
        <v>164</v>
      </c>
      <c r="C300" t="s">
        <v>233</v>
      </c>
      <c r="D300" t="s">
        <v>105</v>
      </c>
      <c r="E300">
        <v>76</v>
      </c>
    </row>
    <row r="301" spans="1:5" x14ac:dyDescent="0.35">
      <c r="A301">
        <v>2013</v>
      </c>
      <c r="B301" t="s">
        <v>163</v>
      </c>
      <c r="C301" t="s">
        <v>233</v>
      </c>
      <c r="D301" t="s">
        <v>105</v>
      </c>
      <c r="E301">
        <v>78</v>
      </c>
    </row>
    <row r="302" spans="1:5" x14ac:dyDescent="0.35">
      <c r="A302">
        <v>2013</v>
      </c>
      <c r="B302" t="s">
        <v>162</v>
      </c>
      <c r="C302" t="s">
        <v>233</v>
      </c>
      <c r="D302" t="s">
        <v>105</v>
      </c>
      <c r="E302">
        <v>89</v>
      </c>
    </row>
    <row r="303" spans="1:5" x14ac:dyDescent="0.35">
      <c r="A303">
        <v>2013</v>
      </c>
      <c r="B303" t="s">
        <v>161</v>
      </c>
      <c r="C303" t="s">
        <v>233</v>
      </c>
      <c r="D303" t="s">
        <v>105</v>
      </c>
      <c r="E303">
        <v>93</v>
      </c>
    </row>
    <row r="304" spans="1:5" x14ac:dyDescent="0.35">
      <c r="A304">
        <v>2013</v>
      </c>
      <c r="B304" t="s">
        <v>160</v>
      </c>
      <c r="C304" t="s">
        <v>233</v>
      </c>
      <c r="D304" t="s">
        <v>105</v>
      </c>
      <c r="E304">
        <v>88</v>
      </c>
    </row>
    <row r="305" spans="1:5" x14ac:dyDescent="0.35">
      <c r="A305">
        <v>2013</v>
      </c>
      <c r="B305" t="s">
        <v>159</v>
      </c>
      <c r="C305" t="s">
        <v>233</v>
      </c>
      <c r="D305" t="s">
        <v>105</v>
      </c>
      <c r="E305">
        <v>96</v>
      </c>
    </row>
    <row r="306" spans="1:5" x14ac:dyDescent="0.35">
      <c r="A306">
        <v>2013</v>
      </c>
      <c r="B306" t="s">
        <v>157</v>
      </c>
      <c r="C306" t="s">
        <v>233</v>
      </c>
      <c r="D306" t="s">
        <v>105</v>
      </c>
      <c r="E306">
        <v>94</v>
      </c>
    </row>
    <row r="307" spans="1:5" x14ac:dyDescent="0.35">
      <c r="A307">
        <v>2013</v>
      </c>
      <c r="B307" t="s">
        <v>156</v>
      </c>
      <c r="C307" t="s">
        <v>233</v>
      </c>
      <c r="D307" t="s">
        <v>105</v>
      </c>
      <c r="E307" t="s">
        <v>145</v>
      </c>
    </row>
    <row r="308" spans="1:5" x14ac:dyDescent="0.35">
      <c r="A308">
        <v>2013</v>
      </c>
      <c r="B308" t="s">
        <v>155</v>
      </c>
      <c r="C308" t="s">
        <v>233</v>
      </c>
      <c r="D308" t="s">
        <v>105</v>
      </c>
      <c r="E308" t="s">
        <v>145</v>
      </c>
    </row>
    <row r="309" spans="1:5" x14ac:dyDescent="0.35">
      <c r="A309">
        <v>2013</v>
      </c>
      <c r="B309" t="s">
        <v>154</v>
      </c>
      <c r="C309" t="s">
        <v>233</v>
      </c>
      <c r="D309" t="s">
        <v>105</v>
      </c>
      <c r="E309">
        <v>65</v>
      </c>
    </row>
    <row r="310" spans="1:5" x14ac:dyDescent="0.35">
      <c r="A310">
        <v>2013</v>
      </c>
      <c r="B310" t="s">
        <v>152</v>
      </c>
      <c r="C310" t="s">
        <v>233</v>
      </c>
      <c r="D310" t="s">
        <v>105</v>
      </c>
      <c r="E310" t="s">
        <v>145</v>
      </c>
    </row>
    <row r="311" spans="1:5" x14ac:dyDescent="0.35">
      <c r="A311">
        <v>2013</v>
      </c>
      <c r="B311" t="s">
        <v>151</v>
      </c>
      <c r="C311" t="s">
        <v>233</v>
      </c>
      <c r="D311" t="s">
        <v>105</v>
      </c>
      <c r="E311">
        <v>49</v>
      </c>
    </row>
    <row r="312" spans="1:5" x14ac:dyDescent="0.35">
      <c r="A312">
        <v>2013</v>
      </c>
      <c r="B312" t="s">
        <v>150</v>
      </c>
      <c r="C312" t="s">
        <v>233</v>
      </c>
      <c r="D312" t="s">
        <v>105</v>
      </c>
      <c r="E312" t="s">
        <v>145</v>
      </c>
    </row>
    <row r="313" spans="1:5" x14ac:dyDescent="0.35">
      <c r="A313">
        <v>2013</v>
      </c>
      <c r="B313" t="s">
        <v>239</v>
      </c>
      <c r="C313" t="s">
        <v>233</v>
      </c>
      <c r="D313" t="s">
        <v>105</v>
      </c>
      <c r="E313" t="s">
        <v>145</v>
      </c>
    </row>
    <row r="314" spans="1:5" x14ac:dyDescent="0.35">
      <c r="A314">
        <v>2013</v>
      </c>
      <c r="B314" t="s">
        <v>149</v>
      </c>
      <c r="C314" t="s">
        <v>233</v>
      </c>
      <c r="D314" t="s">
        <v>105</v>
      </c>
      <c r="E314" t="s">
        <v>145</v>
      </c>
    </row>
    <row r="315" spans="1:5" x14ac:dyDescent="0.35">
      <c r="A315">
        <v>2013</v>
      </c>
      <c r="B315" t="s">
        <v>148</v>
      </c>
      <c r="C315" t="s">
        <v>233</v>
      </c>
      <c r="D315" t="s">
        <v>105</v>
      </c>
      <c r="E315" t="s">
        <v>145</v>
      </c>
    </row>
    <row r="316" spans="1:5" x14ac:dyDescent="0.35">
      <c r="A316">
        <v>2013</v>
      </c>
      <c r="B316" t="s">
        <v>147</v>
      </c>
      <c r="C316" t="s">
        <v>233</v>
      </c>
      <c r="D316" t="s">
        <v>105</v>
      </c>
      <c r="E316" t="s">
        <v>145</v>
      </c>
    </row>
    <row r="317" spans="1:5" x14ac:dyDescent="0.35">
      <c r="A317">
        <v>2014</v>
      </c>
      <c r="B317" t="s">
        <v>232</v>
      </c>
      <c r="C317" t="s">
        <v>233</v>
      </c>
      <c r="D317" t="s">
        <v>105</v>
      </c>
      <c r="E317">
        <v>81</v>
      </c>
    </row>
    <row r="318" spans="1:5" x14ac:dyDescent="0.35">
      <c r="A318">
        <v>2014</v>
      </c>
      <c r="B318" t="s">
        <v>234</v>
      </c>
      <c r="C318" t="s">
        <v>233</v>
      </c>
      <c r="D318" t="s">
        <v>105</v>
      </c>
      <c r="E318">
        <v>81</v>
      </c>
    </row>
    <row r="319" spans="1:5" x14ac:dyDescent="0.35">
      <c r="A319">
        <v>2014</v>
      </c>
      <c r="B319" t="s">
        <v>235</v>
      </c>
      <c r="C319" t="s">
        <v>233</v>
      </c>
      <c r="D319" t="s">
        <v>105</v>
      </c>
      <c r="E319" t="s">
        <v>145</v>
      </c>
    </row>
    <row r="320" spans="1:5" x14ac:dyDescent="0.35">
      <c r="A320">
        <v>2014</v>
      </c>
      <c r="B320" t="s">
        <v>236</v>
      </c>
      <c r="C320" t="s">
        <v>233</v>
      </c>
      <c r="D320" t="s">
        <v>105</v>
      </c>
      <c r="E320">
        <v>83</v>
      </c>
    </row>
    <row r="321" spans="1:6" x14ac:dyDescent="0.35">
      <c r="A321">
        <v>2014</v>
      </c>
      <c r="B321" t="s">
        <v>237</v>
      </c>
      <c r="C321" t="s">
        <v>233</v>
      </c>
      <c r="D321" t="s">
        <v>105</v>
      </c>
      <c r="E321">
        <v>81</v>
      </c>
    </row>
    <row r="322" spans="1:6" x14ac:dyDescent="0.35">
      <c r="A322">
        <v>2014</v>
      </c>
      <c r="B322" t="s">
        <v>187</v>
      </c>
      <c r="C322" t="s">
        <v>233</v>
      </c>
      <c r="D322" t="s">
        <v>105</v>
      </c>
      <c r="E322">
        <v>83</v>
      </c>
    </row>
    <row r="323" spans="1:6" x14ac:dyDescent="0.35">
      <c r="A323">
        <v>2014</v>
      </c>
      <c r="B323" t="s">
        <v>186</v>
      </c>
      <c r="C323" t="s">
        <v>233</v>
      </c>
      <c r="D323" t="s">
        <v>105</v>
      </c>
      <c r="E323">
        <v>57</v>
      </c>
    </row>
    <row r="324" spans="1:6" x14ac:dyDescent="0.35">
      <c r="A324">
        <v>2014</v>
      </c>
      <c r="B324" t="s">
        <v>185</v>
      </c>
      <c r="C324" t="s">
        <v>233</v>
      </c>
      <c r="D324" t="s">
        <v>105</v>
      </c>
      <c r="E324">
        <v>78</v>
      </c>
    </row>
    <row r="325" spans="1:6" x14ac:dyDescent="0.35">
      <c r="A325">
        <v>2014</v>
      </c>
      <c r="B325" t="s">
        <v>184</v>
      </c>
      <c r="C325" t="s">
        <v>233</v>
      </c>
      <c r="D325" t="s">
        <v>105</v>
      </c>
      <c r="E325">
        <v>93</v>
      </c>
    </row>
    <row r="326" spans="1:6" x14ac:dyDescent="0.35">
      <c r="A326">
        <v>2014</v>
      </c>
      <c r="B326" t="s">
        <v>238</v>
      </c>
      <c r="C326" t="s">
        <v>233</v>
      </c>
      <c r="D326" t="s">
        <v>105</v>
      </c>
      <c r="E326">
        <v>89</v>
      </c>
    </row>
    <row r="327" spans="1:6" x14ac:dyDescent="0.35">
      <c r="A327">
        <v>2014</v>
      </c>
      <c r="B327" t="s">
        <v>182</v>
      </c>
      <c r="C327" t="s">
        <v>233</v>
      </c>
      <c r="D327" t="s">
        <v>105</v>
      </c>
      <c r="E327">
        <v>83</v>
      </c>
      <c r="F327" t="s">
        <v>240</v>
      </c>
    </row>
    <row r="328" spans="1:6" x14ac:dyDescent="0.35">
      <c r="A328">
        <v>2014</v>
      </c>
      <c r="B328" t="s">
        <v>181</v>
      </c>
      <c r="C328" t="s">
        <v>233</v>
      </c>
      <c r="D328" t="s">
        <v>105</v>
      </c>
      <c r="E328">
        <v>82</v>
      </c>
    </row>
    <row r="329" spans="1:6" x14ac:dyDescent="0.35">
      <c r="A329">
        <v>2014</v>
      </c>
      <c r="B329" t="s">
        <v>180</v>
      </c>
      <c r="C329" t="s">
        <v>233</v>
      </c>
      <c r="D329" t="s">
        <v>105</v>
      </c>
      <c r="E329">
        <v>66</v>
      </c>
    </row>
    <row r="330" spans="1:6" x14ac:dyDescent="0.35">
      <c r="A330">
        <v>2014</v>
      </c>
      <c r="B330" t="s">
        <v>179</v>
      </c>
      <c r="C330" t="s">
        <v>233</v>
      </c>
      <c r="D330" t="s">
        <v>105</v>
      </c>
      <c r="E330">
        <v>74</v>
      </c>
    </row>
    <row r="331" spans="1:6" x14ac:dyDescent="0.35">
      <c r="A331">
        <v>2014</v>
      </c>
      <c r="B331" t="s">
        <v>178</v>
      </c>
      <c r="C331" t="s">
        <v>233</v>
      </c>
      <c r="D331" t="s">
        <v>105</v>
      </c>
      <c r="E331">
        <v>83</v>
      </c>
    </row>
    <row r="332" spans="1:6" x14ac:dyDescent="0.35">
      <c r="A332">
        <v>2014</v>
      </c>
      <c r="B332" t="s">
        <v>177</v>
      </c>
      <c r="C332" t="s">
        <v>233</v>
      </c>
      <c r="D332" t="s">
        <v>105</v>
      </c>
      <c r="E332">
        <v>68</v>
      </c>
    </row>
    <row r="333" spans="1:6" x14ac:dyDescent="0.35">
      <c r="A333">
        <v>2014</v>
      </c>
      <c r="B333" t="s">
        <v>176</v>
      </c>
      <c r="C333" t="s">
        <v>233</v>
      </c>
      <c r="D333" t="s">
        <v>105</v>
      </c>
      <c r="E333">
        <v>73</v>
      </c>
    </row>
    <row r="334" spans="1:6" x14ac:dyDescent="0.35">
      <c r="A334">
        <v>2014</v>
      </c>
      <c r="B334" t="s">
        <v>175</v>
      </c>
      <c r="C334" t="s">
        <v>233</v>
      </c>
      <c r="D334" t="s">
        <v>105</v>
      </c>
      <c r="E334">
        <v>69</v>
      </c>
    </row>
    <row r="335" spans="1:6" x14ac:dyDescent="0.35">
      <c r="A335">
        <v>2014</v>
      </c>
      <c r="B335" t="s">
        <v>174</v>
      </c>
      <c r="C335" t="s">
        <v>233</v>
      </c>
      <c r="D335" t="s">
        <v>105</v>
      </c>
      <c r="E335">
        <v>73</v>
      </c>
    </row>
    <row r="336" spans="1:6" x14ac:dyDescent="0.35">
      <c r="A336">
        <v>2014</v>
      </c>
      <c r="B336" t="s">
        <v>173</v>
      </c>
      <c r="C336" t="s">
        <v>233</v>
      </c>
      <c r="D336" t="s">
        <v>105</v>
      </c>
      <c r="E336">
        <v>66</v>
      </c>
    </row>
    <row r="337" spans="1:6" x14ac:dyDescent="0.35">
      <c r="A337">
        <v>2014</v>
      </c>
      <c r="B337" t="s">
        <v>172</v>
      </c>
      <c r="C337" t="s">
        <v>233</v>
      </c>
      <c r="D337" t="s">
        <v>105</v>
      </c>
      <c r="E337">
        <v>96</v>
      </c>
    </row>
    <row r="338" spans="1:6" x14ac:dyDescent="0.35">
      <c r="A338">
        <v>2014</v>
      </c>
      <c r="B338" t="s">
        <v>171</v>
      </c>
      <c r="C338" t="s">
        <v>233</v>
      </c>
      <c r="D338" t="s">
        <v>105</v>
      </c>
      <c r="E338">
        <v>73</v>
      </c>
    </row>
    <row r="339" spans="1:6" x14ac:dyDescent="0.35">
      <c r="A339">
        <v>2014</v>
      </c>
      <c r="B339" t="s">
        <v>170</v>
      </c>
      <c r="C339" t="s">
        <v>233</v>
      </c>
      <c r="D339" t="s">
        <v>105</v>
      </c>
      <c r="E339">
        <v>81</v>
      </c>
    </row>
    <row r="340" spans="1:6" x14ac:dyDescent="0.35">
      <c r="A340">
        <v>2014</v>
      </c>
      <c r="B340" t="s">
        <v>169</v>
      </c>
      <c r="C340" t="s">
        <v>233</v>
      </c>
      <c r="D340" t="s">
        <v>105</v>
      </c>
      <c r="E340">
        <v>96</v>
      </c>
    </row>
    <row r="341" spans="1:6" x14ac:dyDescent="0.35">
      <c r="A341">
        <v>2014</v>
      </c>
      <c r="B341" t="s">
        <v>168</v>
      </c>
      <c r="C341" t="s">
        <v>233</v>
      </c>
      <c r="D341" t="s">
        <v>105</v>
      </c>
      <c r="E341">
        <v>81</v>
      </c>
    </row>
    <row r="342" spans="1:6" x14ac:dyDescent="0.35">
      <c r="A342">
        <v>2014</v>
      </c>
      <c r="B342" t="s">
        <v>167</v>
      </c>
      <c r="C342" t="s">
        <v>233</v>
      </c>
      <c r="D342" t="s">
        <v>105</v>
      </c>
      <c r="E342">
        <v>75</v>
      </c>
    </row>
    <row r="343" spans="1:6" x14ac:dyDescent="0.35">
      <c r="A343">
        <v>2014</v>
      </c>
      <c r="B343" t="s">
        <v>166</v>
      </c>
      <c r="C343" t="s">
        <v>233</v>
      </c>
      <c r="D343" t="s">
        <v>105</v>
      </c>
      <c r="E343">
        <v>65</v>
      </c>
    </row>
    <row r="344" spans="1:6" x14ac:dyDescent="0.35">
      <c r="A344">
        <v>2014</v>
      </c>
      <c r="B344" t="s">
        <v>165</v>
      </c>
      <c r="C344" t="s">
        <v>233</v>
      </c>
      <c r="D344" t="s">
        <v>105</v>
      </c>
      <c r="E344">
        <v>61</v>
      </c>
      <c r="F344" t="s">
        <v>240</v>
      </c>
    </row>
    <row r="345" spans="1:6" x14ac:dyDescent="0.35">
      <c r="A345">
        <v>2014</v>
      </c>
      <c r="B345" t="s">
        <v>164</v>
      </c>
      <c r="C345" t="s">
        <v>233</v>
      </c>
      <c r="D345" t="s">
        <v>105</v>
      </c>
      <c r="E345">
        <v>77</v>
      </c>
    </row>
    <row r="346" spans="1:6" x14ac:dyDescent="0.35">
      <c r="A346">
        <v>2014</v>
      </c>
      <c r="B346" t="s">
        <v>163</v>
      </c>
      <c r="C346" t="s">
        <v>233</v>
      </c>
      <c r="D346" t="s">
        <v>105</v>
      </c>
      <c r="E346">
        <v>78</v>
      </c>
    </row>
    <row r="347" spans="1:6" x14ac:dyDescent="0.35">
      <c r="A347">
        <v>2014</v>
      </c>
      <c r="B347" t="s">
        <v>162</v>
      </c>
      <c r="C347" t="s">
        <v>233</v>
      </c>
      <c r="D347" t="s">
        <v>105</v>
      </c>
      <c r="E347">
        <v>90</v>
      </c>
    </row>
    <row r="348" spans="1:6" x14ac:dyDescent="0.35">
      <c r="A348">
        <v>2014</v>
      </c>
      <c r="B348" t="s">
        <v>161</v>
      </c>
      <c r="C348" t="s">
        <v>233</v>
      </c>
      <c r="D348" t="s">
        <v>105</v>
      </c>
      <c r="E348">
        <v>90</v>
      </c>
    </row>
    <row r="349" spans="1:6" x14ac:dyDescent="0.35">
      <c r="A349">
        <v>2014</v>
      </c>
      <c r="B349" t="s">
        <v>160</v>
      </c>
      <c r="C349" t="s">
        <v>233</v>
      </c>
      <c r="D349" t="s">
        <v>105</v>
      </c>
      <c r="E349">
        <v>90</v>
      </c>
    </row>
    <row r="350" spans="1:6" x14ac:dyDescent="0.35">
      <c r="A350">
        <v>2014</v>
      </c>
      <c r="B350" t="s">
        <v>159</v>
      </c>
      <c r="C350" t="s">
        <v>233</v>
      </c>
      <c r="D350" t="s">
        <v>105</v>
      </c>
      <c r="E350">
        <v>96</v>
      </c>
    </row>
    <row r="351" spans="1:6" x14ac:dyDescent="0.35">
      <c r="A351">
        <v>2014</v>
      </c>
      <c r="B351" t="s">
        <v>157</v>
      </c>
      <c r="C351" t="s">
        <v>233</v>
      </c>
      <c r="D351" t="s">
        <v>105</v>
      </c>
      <c r="E351">
        <v>93</v>
      </c>
    </row>
    <row r="352" spans="1:6" x14ac:dyDescent="0.35">
      <c r="A352">
        <v>2014</v>
      </c>
      <c r="B352" t="s">
        <v>156</v>
      </c>
      <c r="C352" t="s">
        <v>233</v>
      </c>
      <c r="D352" t="s">
        <v>105</v>
      </c>
      <c r="E352">
        <v>91</v>
      </c>
    </row>
    <row r="353" spans="1:5" x14ac:dyDescent="0.35">
      <c r="A353">
        <v>2014</v>
      </c>
      <c r="B353" t="s">
        <v>155</v>
      </c>
      <c r="C353" t="s">
        <v>233</v>
      </c>
      <c r="D353" t="s">
        <v>105</v>
      </c>
      <c r="E353" t="s">
        <v>145</v>
      </c>
    </row>
    <row r="354" spans="1:5" x14ac:dyDescent="0.35">
      <c r="A354">
        <v>2014</v>
      </c>
      <c r="B354" t="s">
        <v>154</v>
      </c>
      <c r="C354" t="s">
        <v>233</v>
      </c>
      <c r="D354" t="s">
        <v>105</v>
      </c>
      <c r="E354">
        <v>68</v>
      </c>
    </row>
    <row r="355" spans="1:5" x14ac:dyDescent="0.35">
      <c r="A355">
        <v>2014</v>
      </c>
      <c r="B355" t="s">
        <v>152</v>
      </c>
      <c r="C355" t="s">
        <v>233</v>
      </c>
      <c r="D355" t="s">
        <v>105</v>
      </c>
      <c r="E355" t="s">
        <v>145</v>
      </c>
    </row>
    <row r="356" spans="1:5" x14ac:dyDescent="0.35">
      <c r="A356">
        <v>2014</v>
      </c>
      <c r="B356" t="s">
        <v>151</v>
      </c>
      <c r="C356" t="s">
        <v>233</v>
      </c>
      <c r="D356" t="s">
        <v>105</v>
      </c>
      <c r="E356">
        <v>60</v>
      </c>
    </row>
    <row r="357" spans="1:5" x14ac:dyDescent="0.35">
      <c r="A357">
        <v>2014</v>
      </c>
      <c r="B357" t="s">
        <v>150</v>
      </c>
      <c r="C357" t="s">
        <v>233</v>
      </c>
      <c r="D357" t="s">
        <v>105</v>
      </c>
      <c r="E357" t="s">
        <v>145</v>
      </c>
    </row>
    <row r="358" spans="1:5" x14ac:dyDescent="0.35">
      <c r="A358">
        <v>2014</v>
      </c>
      <c r="B358" t="s">
        <v>239</v>
      </c>
      <c r="C358" t="s">
        <v>233</v>
      </c>
      <c r="D358" t="s">
        <v>105</v>
      </c>
      <c r="E358" t="s">
        <v>145</v>
      </c>
    </row>
    <row r="359" spans="1:5" x14ac:dyDescent="0.35">
      <c r="A359">
        <v>2014</v>
      </c>
      <c r="B359" t="s">
        <v>149</v>
      </c>
      <c r="C359" t="s">
        <v>233</v>
      </c>
      <c r="D359" t="s">
        <v>105</v>
      </c>
      <c r="E359" t="s">
        <v>145</v>
      </c>
    </row>
    <row r="360" spans="1:5" x14ac:dyDescent="0.35">
      <c r="A360">
        <v>2014</v>
      </c>
      <c r="B360" t="s">
        <v>148</v>
      </c>
      <c r="C360" t="s">
        <v>233</v>
      </c>
      <c r="D360" t="s">
        <v>105</v>
      </c>
      <c r="E360" t="s">
        <v>145</v>
      </c>
    </row>
    <row r="361" spans="1:5" x14ac:dyDescent="0.35">
      <c r="A361">
        <v>2014</v>
      </c>
      <c r="B361" t="s">
        <v>147</v>
      </c>
      <c r="C361" t="s">
        <v>233</v>
      </c>
      <c r="D361" t="s">
        <v>105</v>
      </c>
      <c r="E361" t="s">
        <v>145</v>
      </c>
    </row>
    <row r="362" spans="1:5" x14ac:dyDescent="0.35">
      <c r="A362">
        <v>2015</v>
      </c>
      <c r="B362" t="s">
        <v>232</v>
      </c>
      <c r="C362" t="s">
        <v>233</v>
      </c>
      <c r="D362" t="s">
        <v>105</v>
      </c>
      <c r="E362">
        <v>83</v>
      </c>
    </row>
    <row r="363" spans="1:5" x14ac:dyDescent="0.35">
      <c r="A363">
        <v>2015</v>
      </c>
      <c r="B363" t="s">
        <v>234</v>
      </c>
      <c r="C363" t="s">
        <v>233</v>
      </c>
      <c r="D363" t="s">
        <v>105</v>
      </c>
      <c r="E363">
        <v>83</v>
      </c>
    </row>
    <row r="364" spans="1:5" x14ac:dyDescent="0.35">
      <c r="A364">
        <v>2015</v>
      </c>
      <c r="B364" t="s">
        <v>235</v>
      </c>
      <c r="C364" t="s">
        <v>233</v>
      </c>
      <c r="D364" t="s">
        <v>105</v>
      </c>
      <c r="E364" t="s">
        <v>145</v>
      </c>
    </row>
    <row r="365" spans="1:5" x14ac:dyDescent="0.35">
      <c r="A365">
        <v>2015</v>
      </c>
      <c r="B365" t="s">
        <v>236</v>
      </c>
      <c r="C365" t="s">
        <v>233</v>
      </c>
      <c r="D365" t="s">
        <v>105</v>
      </c>
      <c r="E365">
        <v>85</v>
      </c>
    </row>
    <row r="366" spans="1:5" x14ac:dyDescent="0.35">
      <c r="A366">
        <v>2015</v>
      </c>
      <c r="B366" t="s">
        <v>237</v>
      </c>
      <c r="C366" t="s">
        <v>233</v>
      </c>
      <c r="D366" t="s">
        <v>105</v>
      </c>
      <c r="E366">
        <v>83</v>
      </c>
    </row>
    <row r="367" spans="1:5" x14ac:dyDescent="0.35">
      <c r="A367">
        <v>2015</v>
      </c>
      <c r="B367" t="s">
        <v>187</v>
      </c>
      <c r="C367" t="s">
        <v>233</v>
      </c>
      <c r="D367" t="s">
        <v>105</v>
      </c>
      <c r="E367">
        <v>82</v>
      </c>
    </row>
    <row r="368" spans="1:5" x14ac:dyDescent="0.35">
      <c r="A368">
        <v>2015</v>
      </c>
      <c r="B368" t="s">
        <v>186</v>
      </c>
      <c r="C368" t="s">
        <v>233</v>
      </c>
      <c r="D368" t="s">
        <v>105</v>
      </c>
      <c r="E368">
        <v>59</v>
      </c>
    </row>
    <row r="369" spans="1:5" x14ac:dyDescent="0.35">
      <c r="A369">
        <v>2015</v>
      </c>
      <c r="B369" t="s">
        <v>185</v>
      </c>
      <c r="C369" t="s">
        <v>233</v>
      </c>
      <c r="D369" t="s">
        <v>105</v>
      </c>
      <c r="E369">
        <v>79</v>
      </c>
    </row>
    <row r="370" spans="1:5" x14ac:dyDescent="0.35">
      <c r="A370">
        <v>2015</v>
      </c>
      <c r="B370" t="s">
        <v>184</v>
      </c>
      <c r="C370" t="s">
        <v>233</v>
      </c>
      <c r="D370" t="s">
        <v>105</v>
      </c>
      <c r="E370">
        <v>92</v>
      </c>
    </row>
    <row r="371" spans="1:5" x14ac:dyDescent="0.35">
      <c r="A371">
        <v>2015</v>
      </c>
      <c r="B371" t="s">
        <v>238</v>
      </c>
      <c r="C371" t="s">
        <v>233</v>
      </c>
      <c r="D371" t="s">
        <v>105</v>
      </c>
      <c r="E371">
        <v>90</v>
      </c>
    </row>
    <row r="372" spans="1:5" x14ac:dyDescent="0.35">
      <c r="A372">
        <v>2015</v>
      </c>
      <c r="B372" t="s">
        <v>182</v>
      </c>
      <c r="C372" t="s">
        <v>233</v>
      </c>
      <c r="D372" t="s">
        <v>105</v>
      </c>
      <c r="E372">
        <v>88</v>
      </c>
    </row>
    <row r="373" spans="1:5" x14ac:dyDescent="0.35">
      <c r="A373">
        <v>2015</v>
      </c>
      <c r="B373" t="s">
        <v>181</v>
      </c>
      <c r="C373" t="s">
        <v>233</v>
      </c>
      <c r="D373" t="s">
        <v>105</v>
      </c>
      <c r="E373">
        <v>85</v>
      </c>
    </row>
    <row r="374" spans="1:5" x14ac:dyDescent="0.35">
      <c r="A374">
        <v>2015</v>
      </c>
      <c r="B374" t="s">
        <v>180</v>
      </c>
      <c r="C374" t="s">
        <v>233</v>
      </c>
      <c r="D374" t="s">
        <v>105</v>
      </c>
      <c r="E374">
        <v>68</v>
      </c>
    </row>
    <row r="375" spans="1:5" x14ac:dyDescent="0.35">
      <c r="A375">
        <v>2015</v>
      </c>
      <c r="B375" t="s">
        <v>179</v>
      </c>
      <c r="C375" t="s">
        <v>233</v>
      </c>
      <c r="D375" t="s">
        <v>105</v>
      </c>
      <c r="E375">
        <v>79</v>
      </c>
    </row>
    <row r="376" spans="1:5" x14ac:dyDescent="0.35">
      <c r="A376">
        <v>2015</v>
      </c>
      <c r="B376" t="s">
        <v>178</v>
      </c>
      <c r="C376" t="s">
        <v>233</v>
      </c>
      <c r="D376" t="s">
        <v>105</v>
      </c>
      <c r="E376">
        <v>83</v>
      </c>
    </row>
    <row r="377" spans="1:5" x14ac:dyDescent="0.35">
      <c r="A377">
        <v>2015</v>
      </c>
      <c r="B377" t="s">
        <v>177</v>
      </c>
      <c r="C377" t="s">
        <v>233</v>
      </c>
      <c r="D377" t="s">
        <v>105</v>
      </c>
      <c r="E377">
        <v>77</v>
      </c>
    </row>
    <row r="378" spans="1:5" x14ac:dyDescent="0.35">
      <c r="A378">
        <v>2015</v>
      </c>
      <c r="B378" t="s">
        <v>176</v>
      </c>
      <c r="C378" t="s">
        <v>233</v>
      </c>
      <c r="D378" t="s">
        <v>105</v>
      </c>
      <c r="E378">
        <v>75</v>
      </c>
    </row>
    <row r="379" spans="1:5" x14ac:dyDescent="0.35">
      <c r="A379">
        <v>2015</v>
      </c>
      <c r="B379" t="s">
        <v>175</v>
      </c>
      <c r="C379" t="s">
        <v>233</v>
      </c>
      <c r="D379" t="s">
        <v>105</v>
      </c>
      <c r="E379">
        <v>71</v>
      </c>
    </row>
    <row r="380" spans="1:5" x14ac:dyDescent="0.35">
      <c r="A380">
        <v>2015</v>
      </c>
      <c r="B380" t="s">
        <v>174</v>
      </c>
      <c r="C380" t="s">
        <v>233</v>
      </c>
      <c r="D380" t="s">
        <v>105</v>
      </c>
      <c r="E380">
        <v>76</v>
      </c>
    </row>
    <row r="381" spans="1:5" x14ac:dyDescent="0.35">
      <c r="A381">
        <v>2015</v>
      </c>
      <c r="B381" t="s">
        <v>173</v>
      </c>
      <c r="C381" t="s">
        <v>233</v>
      </c>
      <c r="D381" t="s">
        <v>105</v>
      </c>
      <c r="E381">
        <v>68</v>
      </c>
    </row>
    <row r="382" spans="1:5" x14ac:dyDescent="0.35">
      <c r="A382">
        <v>2015</v>
      </c>
      <c r="B382" t="s">
        <v>172</v>
      </c>
      <c r="C382" t="s">
        <v>233</v>
      </c>
      <c r="D382" t="s">
        <v>105</v>
      </c>
      <c r="E382">
        <v>97</v>
      </c>
    </row>
    <row r="383" spans="1:5" x14ac:dyDescent="0.35">
      <c r="A383">
        <v>2015</v>
      </c>
      <c r="B383" t="s">
        <v>171</v>
      </c>
      <c r="C383" t="s">
        <v>233</v>
      </c>
      <c r="D383" t="s">
        <v>105</v>
      </c>
      <c r="E383">
        <v>76</v>
      </c>
    </row>
    <row r="384" spans="1:5" x14ac:dyDescent="0.35">
      <c r="A384">
        <v>2015</v>
      </c>
      <c r="B384" t="s">
        <v>170</v>
      </c>
      <c r="C384" t="s">
        <v>233</v>
      </c>
      <c r="D384" t="s">
        <v>105</v>
      </c>
      <c r="E384">
        <v>82</v>
      </c>
    </row>
    <row r="385" spans="1:5" x14ac:dyDescent="0.35">
      <c r="A385">
        <v>2015</v>
      </c>
      <c r="B385" t="s">
        <v>169</v>
      </c>
      <c r="C385" t="s">
        <v>233</v>
      </c>
      <c r="D385" t="s">
        <v>105</v>
      </c>
      <c r="E385">
        <v>96</v>
      </c>
    </row>
    <row r="386" spans="1:5" x14ac:dyDescent="0.35">
      <c r="A386">
        <v>2015</v>
      </c>
      <c r="B386" t="s">
        <v>168</v>
      </c>
      <c r="C386" t="s">
        <v>233</v>
      </c>
      <c r="D386" t="s">
        <v>105</v>
      </c>
      <c r="E386">
        <v>82</v>
      </c>
    </row>
    <row r="387" spans="1:5" x14ac:dyDescent="0.35">
      <c r="A387">
        <v>2015</v>
      </c>
      <c r="B387" t="s">
        <v>167</v>
      </c>
      <c r="C387" t="s">
        <v>233</v>
      </c>
      <c r="D387" t="s">
        <v>105</v>
      </c>
      <c r="E387">
        <v>76</v>
      </c>
    </row>
    <row r="388" spans="1:5" x14ac:dyDescent="0.35">
      <c r="A388">
        <v>2015</v>
      </c>
      <c r="B388" t="s">
        <v>166</v>
      </c>
      <c r="C388" t="s">
        <v>233</v>
      </c>
      <c r="D388" t="s">
        <v>105</v>
      </c>
      <c r="E388">
        <v>70</v>
      </c>
    </row>
    <row r="389" spans="1:5" x14ac:dyDescent="0.35">
      <c r="A389">
        <v>2015</v>
      </c>
      <c r="B389" t="s">
        <v>165</v>
      </c>
      <c r="C389" t="s">
        <v>233</v>
      </c>
      <c r="D389" t="s">
        <v>105</v>
      </c>
      <c r="E389">
        <v>68</v>
      </c>
    </row>
    <row r="390" spans="1:5" x14ac:dyDescent="0.35">
      <c r="A390">
        <v>2015</v>
      </c>
      <c r="B390" t="s">
        <v>164</v>
      </c>
      <c r="C390" t="s">
        <v>233</v>
      </c>
      <c r="D390" t="s">
        <v>105</v>
      </c>
      <c r="E390">
        <v>78</v>
      </c>
    </row>
    <row r="391" spans="1:5" x14ac:dyDescent="0.35">
      <c r="A391">
        <v>2015</v>
      </c>
      <c r="B391" t="s">
        <v>163</v>
      </c>
      <c r="C391" t="s">
        <v>233</v>
      </c>
      <c r="D391" t="s">
        <v>105</v>
      </c>
      <c r="E391">
        <v>79</v>
      </c>
    </row>
    <row r="392" spans="1:5" x14ac:dyDescent="0.35">
      <c r="A392">
        <v>2015</v>
      </c>
      <c r="B392" t="s">
        <v>162</v>
      </c>
      <c r="C392" t="s">
        <v>233</v>
      </c>
      <c r="D392" t="s">
        <v>105</v>
      </c>
      <c r="E392">
        <v>90</v>
      </c>
    </row>
    <row r="393" spans="1:5" x14ac:dyDescent="0.35">
      <c r="A393">
        <v>2015</v>
      </c>
      <c r="B393" t="s">
        <v>161</v>
      </c>
      <c r="C393" t="s">
        <v>233</v>
      </c>
      <c r="D393" t="s">
        <v>105</v>
      </c>
      <c r="E393">
        <v>91</v>
      </c>
    </row>
    <row r="394" spans="1:5" x14ac:dyDescent="0.35">
      <c r="A394">
        <v>2015</v>
      </c>
      <c r="B394" t="s">
        <v>160</v>
      </c>
      <c r="C394" t="s">
        <v>233</v>
      </c>
      <c r="D394" t="s">
        <v>105</v>
      </c>
      <c r="E394">
        <v>91</v>
      </c>
    </row>
    <row r="395" spans="1:5" x14ac:dyDescent="0.35">
      <c r="A395">
        <v>2015</v>
      </c>
      <c r="B395" t="s">
        <v>159</v>
      </c>
      <c r="C395" t="s">
        <v>233</v>
      </c>
      <c r="D395" t="s">
        <v>105</v>
      </c>
      <c r="E395" t="s">
        <v>145</v>
      </c>
    </row>
    <row r="396" spans="1:5" x14ac:dyDescent="0.35">
      <c r="A396">
        <v>2015</v>
      </c>
      <c r="B396" t="s">
        <v>157</v>
      </c>
      <c r="C396" t="s">
        <v>233</v>
      </c>
      <c r="D396" t="s">
        <v>105</v>
      </c>
      <c r="E396">
        <v>97</v>
      </c>
    </row>
    <row r="397" spans="1:5" x14ac:dyDescent="0.35">
      <c r="A397">
        <v>2015</v>
      </c>
      <c r="B397" t="s">
        <v>156</v>
      </c>
      <c r="C397" t="s">
        <v>233</v>
      </c>
      <c r="D397" t="s">
        <v>105</v>
      </c>
      <c r="E397" t="s">
        <v>145</v>
      </c>
    </row>
    <row r="398" spans="1:5" x14ac:dyDescent="0.35">
      <c r="A398">
        <v>2015</v>
      </c>
      <c r="B398" t="s">
        <v>155</v>
      </c>
      <c r="C398" t="s">
        <v>233</v>
      </c>
      <c r="D398" t="s">
        <v>105</v>
      </c>
      <c r="E398" t="s">
        <v>145</v>
      </c>
    </row>
    <row r="399" spans="1:5" x14ac:dyDescent="0.35">
      <c r="A399">
        <v>2015</v>
      </c>
      <c r="B399" t="s">
        <v>154</v>
      </c>
      <c r="C399" t="s">
        <v>233</v>
      </c>
      <c r="D399" t="s">
        <v>105</v>
      </c>
      <c r="E399">
        <v>69</v>
      </c>
    </row>
    <row r="400" spans="1:5" x14ac:dyDescent="0.35">
      <c r="A400">
        <v>2015</v>
      </c>
      <c r="B400" t="s">
        <v>152</v>
      </c>
      <c r="C400" t="s">
        <v>233</v>
      </c>
      <c r="D400" t="s">
        <v>105</v>
      </c>
      <c r="E400">
        <v>64</v>
      </c>
    </row>
    <row r="401" spans="1:5" x14ac:dyDescent="0.35">
      <c r="A401">
        <v>2015</v>
      </c>
      <c r="B401" t="s">
        <v>151</v>
      </c>
      <c r="C401" t="s">
        <v>233</v>
      </c>
      <c r="D401" t="s">
        <v>105</v>
      </c>
      <c r="E401">
        <v>70</v>
      </c>
    </row>
    <row r="402" spans="1:5" x14ac:dyDescent="0.35">
      <c r="A402">
        <v>2015</v>
      </c>
      <c r="B402" t="s">
        <v>150</v>
      </c>
      <c r="C402" t="s">
        <v>233</v>
      </c>
      <c r="D402" t="s">
        <v>105</v>
      </c>
      <c r="E402" t="s">
        <v>145</v>
      </c>
    </row>
    <row r="403" spans="1:5" x14ac:dyDescent="0.35">
      <c r="A403">
        <v>2015</v>
      </c>
      <c r="B403" t="s">
        <v>239</v>
      </c>
      <c r="C403" t="s">
        <v>233</v>
      </c>
      <c r="D403" t="s">
        <v>105</v>
      </c>
      <c r="E403" t="s">
        <v>145</v>
      </c>
    </row>
    <row r="404" spans="1:5" x14ac:dyDescent="0.35">
      <c r="A404">
        <v>2015</v>
      </c>
      <c r="B404" t="s">
        <v>149</v>
      </c>
      <c r="C404" t="s">
        <v>233</v>
      </c>
      <c r="D404" t="s">
        <v>105</v>
      </c>
      <c r="E404" t="s">
        <v>145</v>
      </c>
    </row>
    <row r="405" spans="1:5" x14ac:dyDescent="0.35">
      <c r="A405">
        <v>2015</v>
      </c>
      <c r="B405" t="s">
        <v>148</v>
      </c>
      <c r="C405" t="s">
        <v>233</v>
      </c>
      <c r="D405" t="s">
        <v>105</v>
      </c>
      <c r="E405" t="s">
        <v>145</v>
      </c>
    </row>
    <row r="406" spans="1:5" x14ac:dyDescent="0.35">
      <c r="A406">
        <v>2015</v>
      </c>
      <c r="B406" t="s">
        <v>147</v>
      </c>
      <c r="C406" t="s">
        <v>233</v>
      </c>
      <c r="D406" t="s">
        <v>105</v>
      </c>
      <c r="E406" t="s">
        <v>145</v>
      </c>
    </row>
    <row r="407" spans="1:5" x14ac:dyDescent="0.35">
      <c r="A407">
        <v>2016</v>
      </c>
      <c r="B407" t="s">
        <v>232</v>
      </c>
      <c r="C407" t="s">
        <v>233</v>
      </c>
      <c r="D407" t="s">
        <v>105</v>
      </c>
      <c r="E407">
        <v>85</v>
      </c>
    </row>
    <row r="408" spans="1:5" x14ac:dyDescent="0.35">
      <c r="A408">
        <v>2016</v>
      </c>
      <c r="B408" t="s">
        <v>234</v>
      </c>
      <c r="C408" t="s">
        <v>233</v>
      </c>
      <c r="D408" t="s">
        <v>105</v>
      </c>
      <c r="E408">
        <v>85</v>
      </c>
    </row>
    <row r="409" spans="1:5" x14ac:dyDescent="0.35">
      <c r="A409">
        <v>2016</v>
      </c>
      <c r="B409" t="s">
        <v>235</v>
      </c>
      <c r="C409" t="s">
        <v>233</v>
      </c>
      <c r="D409" t="s">
        <v>105</v>
      </c>
      <c r="E409" t="s">
        <v>145</v>
      </c>
    </row>
    <row r="410" spans="1:5" x14ac:dyDescent="0.35">
      <c r="A410">
        <v>2016</v>
      </c>
      <c r="B410" t="s">
        <v>236</v>
      </c>
      <c r="C410" t="s">
        <v>233</v>
      </c>
      <c r="D410" t="s">
        <v>105</v>
      </c>
      <c r="E410">
        <v>87</v>
      </c>
    </row>
    <row r="411" spans="1:5" x14ac:dyDescent="0.35">
      <c r="A411">
        <v>2016</v>
      </c>
      <c r="B411" t="s">
        <v>237</v>
      </c>
      <c r="C411" t="s">
        <v>233</v>
      </c>
      <c r="D411" t="s">
        <v>105</v>
      </c>
      <c r="E411">
        <v>85</v>
      </c>
    </row>
    <row r="412" spans="1:5" x14ac:dyDescent="0.35">
      <c r="A412">
        <v>2016</v>
      </c>
      <c r="B412" t="s">
        <v>187</v>
      </c>
      <c r="C412" t="s">
        <v>233</v>
      </c>
      <c r="D412" t="s">
        <v>105</v>
      </c>
      <c r="E412">
        <v>85</v>
      </c>
    </row>
    <row r="413" spans="1:5" x14ac:dyDescent="0.35">
      <c r="A413">
        <v>2016</v>
      </c>
      <c r="B413" t="s">
        <v>186</v>
      </c>
      <c r="C413" t="s">
        <v>233</v>
      </c>
      <c r="D413" t="s">
        <v>105</v>
      </c>
      <c r="E413">
        <v>64</v>
      </c>
    </row>
    <row r="414" spans="1:5" x14ac:dyDescent="0.35">
      <c r="A414">
        <v>2016</v>
      </c>
      <c r="B414" t="s">
        <v>185</v>
      </c>
      <c r="C414" t="s">
        <v>233</v>
      </c>
      <c r="D414" t="s">
        <v>105</v>
      </c>
      <c r="E414">
        <v>82</v>
      </c>
    </row>
    <row r="415" spans="1:5" x14ac:dyDescent="0.35">
      <c r="A415">
        <v>2016</v>
      </c>
      <c r="B415" t="s">
        <v>184</v>
      </c>
      <c r="C415" t="s">
        <v>233</v>
      </c>
      <c r="D415" t="s">
        <v>105</v>
      </c>
      <c r="E415">
        <v>94</v>
      </c>
    </row>
    <row r="416" spans="1:5" x14ac:dyDescent="0.35">
      <c r="A416">
        <v>2016</v>
      </c>
      <c r="B416" t="s">
        <v>238</v>
      </c>
      <c r="C416" t="s">
        <v>233</v>
      </c>
      <c r="D416" t="s">
        <v>105</v>
      </c>
      <c r="E416">
        <v>92</v>
      </c>
    </row>
    <row r="417" spans="1:6" x14ac:dyDescent="0.35">
      <c r="A417">
        <v>2016</v>
      </c>
      <c r="B417" t="s">
        <v>182</v>
      </c>
      <c r="C417" t="s">
        <v>233</v>
      </c>
      <c r="D417" t="s">
        <v>105</v>
      </c>
      <c r="E417">
        <v>86</v>
      </c>
    </row>
    <row r="418" spans="1:6" x14ac:dyDescent="0.35">
      <c r="A418">
        <v>2016</v>
      </c>
      <c r="B418" t="s">
        <v>181</v>
      </c>
      <c r="C418" t="s">
        <v>233</v>
      </c>
      <c r="D418" t="s">
        <v>105</v>
      </c>
      <c r="E418">
        <v>87</v>
      </c>
    </row>
    <row r="419" spans="1:6" x14ac:dyDescent="0.35">
      <c r="A419">
        <v>2016</v>
      </c>
      <c r="B419" t="s">
        <v>180</v>
      </c>
      <c r="C419" t="s">
        <v>233</v>
      </c>
      <c r="D419" t="s">
        <v>105</v>
      </c>
      <c r="E419">
        <v>69</v>
      </c>
    </row>
    <row r="420" spans="1:6" x14ac:dyDescent="0.35">
      <c r="A420">
        <v>2016</v>
      </c>
      <c r="B420" t="s">
        <v>179</v>
      </c>
      <c r="C420" t="s">
        <v>233</v>
      </c>
      <c r="D420" t="s">
        <v>105</v>
      </c>
      <c r="E420">
        <v>82</v>
      </c>
    </row>
    <row r="421" spans="1:6" x14ac:dyDescent="0.35">
      <c r="A421">
        <v>2016</v>
      </c>
      <c r="B421" t="s">
        <v>178</v>
      </c>
      <c r="C421" t="s">
        <v>233</v>
      </c>
      <c r="D421" t="s">
        <v>105</v>
      </c>
      <c r="E421">
        <v>86</v>
      </c>
    </row>
    <row r="422" spans="1:6" x14ac:dyDescent="0.35">
      <c r="A422">
        <v>2016</v>
      </c>
      <c r="B422" t="s">
        <v>177</v>
      </c>
      <c r="C422" t="s">
        <v>233</v>
      </c>
      <c r="D422" t="s">
        <v>105</v>
      </c>
      <c r="E422">
        <v>77</v>
      </c>
    </row>
    <row r="423" spans="1:6" x14ac:dyDescent="0.35">
      <c r="A423">
        <v>2016</v>
      </c>
      <c r="B423" t="s">
        <v>176</v>
      </c>
      <c r="C423" t="s">
        <v>233</v>
      </c>
      <c r="D423" t="s">
        <v>105</v>
      </c>
      <c r="E423">
        <v>79</v>
      </c>
    </row>
    <row r="424" spans="1:6" x14ac:dyDescent="0.35">
      <c r="A424">
        <v>2016</v>
      </c>
      <c r="B424" t="s">
        <v>175</v>
      </c>
      <c r="C424" t="s">
        <v>233</v>
      </c>
      <c r="D424" t="s">
        <v>105</v>
      </c>
      <c r="E424">
        <v>74</v>
      </c>
    </row>
    <row r="425" spans="1:6" x14ac:dyDescent="0.35">
      <c r="A425">
        <v>2016</v>
      </c>
      <c r="B425" t="s">
        <v>174</v>
      </c>
      <c r="C425" t="s">
        <v>233</v>
      </c>
      <c r="D425" t="s">
        <v>105</v>
      </c>
      <c r="E425">
        <v>77</v>
      </c>
      <c r="F425" t="s">
        <v>240</v>
      </c>
    </row>
    <row r="426" spans="1:6" x14ac:dyDescent="0.35">
      <c r="A426">
        <v>2016</v>
      </c>
      <c r="B426" t="s">
        <v>173</v>
      </c>
      <c r="C426" t="s">
        <v>233</v>
      </c>
      <c r="D426" t="s">
        <v>105</v>
      </c>
      <c r="E426">
        <v>72</v>
      </c>
    </row>
    <row r="427" spans="1:6" x14ac:dyDescent="0.35">
      <c r="A427">
        <v>2016</v>
      </c>
      <c r="B427" t="s">
        <v>172</v>
      </c>
      <c r="C427" t="s">
        <v>233</v>
      </c>
      <c r="D427" t="s">
        <v>105</v>
      </c>
      <c r="E427">
        <v>97</v>
      </c>
    </row>
    <row r="428" spans="1:6" x14ac:dyDescent="0.35">
      <c r="A428">
        <v>2016</v>
      </c>
      <c r="B428" t="s">
        <v>171</v>
      </c>
      <c r="C428" t="s">
        <v>233</v>
      </c>
      <c r="D428" t="s">
        <v>105</v>
      </c>
      <c r="E428">
        <v>79</v>
      </c>
    </row>
    <row r="429" spans="1:6" x14ac:dyDescent="0.35">
      <c r="A429">
        <v>2016</v>
      </c>
      <c r="B429" t="s">
        <v>170</v>
      </c>
      <c r="C429" t="s">
        <v>233</v>
      </c>
      <c r="D429" t="s">
        <v>105</v>
      </c>
      <c r="E429">
        <v>82</v>
      </c>
    </row>
    <row r="430" spans="1:6" x14ac:dyDescent="0.35">
      <c r="A430">
        <v>2016</v>
      </c>
      <c r="B430" t="s">
        <v>169</v>
      </c>
      <c r="C430" t="s">
        <v>233</v>
      </c>
      <c r="D430" t="s">
        <v>105</v>
      </c>
      <c r="E430">
        <v>97</v>
      </c>
    </row>
    <row r="431" spans="1:6" x14ac:dyDescent="0.35">
      <c r="A431">
        <v>2016</v>
      </c>
      <c r="B431" t="s">
        <v>168</v>
      </c>
      <c r="C431" t="s">
        <v>233</v>
      </c>
      <c r="D431" t="s">
        <v>105</v>
      </c>
      <c r="E431">
        <v>85</v>
      </c>
    </row>
    <row r="432" spans="1:6" x14ac:dyDescent="0.35">
      <c r="A432">
        <v>2016</v>
      </c>
      <c r="B432" t="s">
        <v>167</v>
      </c>
      <c r="C432" t="s">
        <v>233</v>
      </c>
      <c r="D432" t="s">
        <v>105</v>
      </c>
      <c r="E432">
        <v>80</v>
      </c>
    </row>
    <row r="433" spans="1:6" x14ac:dyDescent="0.35">
      <c r="A433">
        <v>2016</v>
      </c>
      <c r="B433" t="s">
        <v>166</v>
      </c>
      <c r="C433" t="s">
        <v>233</v>
      </c>
      <c r="D433" t="s">
        <v>105</v>
      </c>
      <c r="E433">
        <v>74</v>
      </c>
    </row>
    <row r="434" spans="1:6" x14ac:dyDescent="0.35">
      <c r="A434">
        <v>2016</v>
      </c>
      <c r="B434" t="s">
        <v>165</v>
      </c>
      <c r="C434" t="s">
        <v>233</v>
      </c>
      <c r="D434" t="s">
        <v>105</v>
      </c>
      <c r="E434">
        <v>72</v>
      </c>
    </row>
    <row r="435" spans="1:6" x14ac:dyDescent="0.35">
      <c r="A435">
        <v>2016</v>
      </c>
      <c r="B435" t="s">
        <v>164</v>
      </c>
      <c r="C435" t="s">
        <v>233</v>
      </c>
      <c r="D435" t="s">
        <v>105</v>
      </c>
      <c r="E435">
        <v>78</v>
      </c>
    </row>
    <row r="436" spans="1:6" x14ac:dyDescent="0.35">
      <c r="A436">
        <v>2016</v>
      </c>
      <c r="B436" t="s">
        <v>163</v>
      </c>
      <c r="C436" t="s">
        <v>233</v>
      </c>
      <c r="D436" t="s">
        <v>105</v>
      </c>
      <c r="E436">
        <v>81</v>
      </c>
    </row>
    <row r="437" spans="1:6" x14ac:dyDescent="0.35">
      <c r="A437">
        <v>2016</v>
      </c>
      <c r="B437" t="s">
        <v>162</v>
      </c>
      <c r="C437" t="s">
        <v>233</v>
      </c>
      <c r="D437" t="s">
        <v>105</v>
      </c>
      <c r="E437">
        <v>92</v>
      </c>
    </row>
    <row r="438" spans="1:6" x14ac:dyDescent="0.35">
      <c r="A438">
        <v>2016</v>
      </c>
      <c r="B438" t="s">
        <v>161</v>
      </c>
      <c r="C438" t="s">
        <v>233</v>
      </c>
      <c r="D438" t="s">
        <v>105</v>
      </c>
      <c r="E438">
        <v>94</v>
      </c>
      <c r="F438" t="s">
        <v>240</v>
      </c>
    </row>
    <row r="439" spans="1:6" x14ac:dyDescent="0.35">
      <c r="A439">
        <v>2016</v>
      </c>
      <c r="B439" t="s">
        <v>160</v>
      </c>
      <c r="C439" t="s">
        <v>233</v>
      </c>
      <c r="D439" t="s">
        <v>105</v>
      </c>
      <c r="E439">
        <v>93</v>
      </c>
    </row>
    <row r="440" spans="1:6" x14ac:dyDescent="0.35">
      <c r="A440">
        <v>2016</v>
      </c>
      <c r="B440" t="s">
        <v>159</v>
      </c>
      <c r="C440" t="s">
        <v>233</v>
      </c>
      <c r="D440" t="s">
        <v>105</v>
      </c>
      <c r="E440" t="s">
        <v>145</v>
      </c>
    </row>
    <row r="441" spans="1:6" x14ac:dyDescent="0.35">
      <c r="A441">
        <v>2016</v>
      </c>
      <c r="B441" t="s">
        <v>157</v>
      </c>
      <c r="C441" t="s">
        <v>233</v>
      </c>
      <c r="D441" t="s">
        <v>105</v>
      </c>
      <c r="E441">
        <v>97</v>
      </c>
    </row>
    <row r="442" spans="1:6" x14ac:dyDescent="0.35">
      <c r="A442">
        <v>2016</v>
      </c>
      <c r="B442" t="s">
        <v>156</v>
      </c>
      <c r="C442" t="s">
        <v>233</v>
      </c>
      <c r="D442" t="s">
        <v>105</v>
      </c>
      <c r="E442" t="s">
        <v>145</v>
      </c>
    </row>
    <row r="443" spans="1:6" x14ac:dyDescent="0.35">
      <c r="A443">
        <v>2016</v>
      </c>
      <c r="B443" t="s">
        <v>155</v>
      </c>
      <c r="C443" t="s">
        <v>233</v>
      </c>
      <c r="D443" t="s">
        <v>105</v>
      </c>
      <c r="E443" t="s">
        <v>145</v>
      </c>
    </row>
    <row r="444" spans="1:6" x14ac:dyDescent="0.35">
      <c r="A444">
        <v>2016</v>
      </c>
      <c r="B444" t="s">
        <v>154</v>
      </c>
      <c r="C444" t="s">
        <v>233</v>
      </c>
      <c r="D444" t="s">
        <v>105</v>
      </c>
      <c r="E444">
        <v>75</v>
      </c>
    </row>
    <row r="445" spans="1:6" x14ac:dyDescent="0.35">
      <c r="A445">
        <v>2016</v>
      </c>
      <c r="B445" t="s">
        <v>152</v>
      </c>
      <c r="C445" t="s">
        <v>233</v>
      </c>
      <c r="D445" t="s">
        <v>105</v>
      </c>
      <c r="E445" t="s">
        <v>145</v>
      </c>
    </row>
    <row r="446" spans="1:6" x14ac:dyDescent="0.35">
      <c r="A446">
        <v>2016</v>
      </c>
      <c r="B446" t="s">
        <v>151</v>
      </c>
      <c r="C446" t="s">
        <v>233</v>
      </c>
      <c r="D446" t="s">
        <v>105</v>
      </c>
      <c r="E446">
        <v>76</v>
      </c>
    </row>
    <row r="447" spans="1:6" x14ac:dyDescent="0.35">
      <c r="A447">
        <v>2016</v>
      </c>
      <c r="B447" t="s">
        <v>150</v>
      </c>
      <c r="C447" t="s">
        <v>233</v>
      </c>
      <c r="D447" t="s">
        <v>105</v>
      </c>
      <c r="E447" t="s">
        <v>145</v>
      </c>
    </row>
    <row r="448" spans="1:6" x14ac:dyDescent="0.35">
      <c r="A448">
        <v>2016</v>
      </c>
      <c r="B448" t="s">
        <v>239</v>
      </c>
      <c r="C448" t="s">
        <v>233</v>
      </c>
      <c r="D448" t="s">
        <v>105</v>
      </c>
      <c r="E448" t="s">
        <v>145</v>
      </c>
    </row>
    <row r="449" spans="1:5" x14ac:dyDescent="0.35">
      <c r="A449">
        <v>2016</v>
      </c>
      <c r="B449" t="s">
        <v>149</v>
      </c>
      <c r="C449" t="s">
        <v>233</v>
      </c>
      <c r="D449" t="s">
        <v>105</v>
      </c>
      <c r="E449" t="s">
        <v>145</v>
      </c>
    </row>
    <row r="450" spans="1:5" x14ac:dyDescent="0.35">
      <c r="A450">
        <v>2016</v>
      </c>
      <c r="B450" t="s">
        <v>148</v>
      </c>
      <c r="C450" t="s">
        <v>233</v>
      </c>
      <c r="D450" t="s">
        <v>105</v>
      </c>
      <c r="E450" t="s">
        <v>145</v>
      </c>
    </row>
    <row r="451" spans="1:5" x14ac:dyDescent="0.35">
      <c r="A451">
        <v>2016</v>
      </c>
      <c r="B451" t="s">
        <v>147</v>
      </c>
      <c r="C451" t="s">
        <v>233</v>
      </c>
      <c r="D451" t="s">
        <v>105</v>
      </c>
      <c r="E451"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opLeftCell="A4" workbookViewId="0">
      <selection activeCell="N8" sqref="N8"/>
    </sheetView>
  </sheetViews>
  <sheetFormatPr defaultRowHeight="14.5" x14ac:dyDescent="0.35"/>
  <cols>
    <col min="1" max="1" width="15.6328125" bestFit="1" customWidth="1"/>
    <col min="2" max="3" width="11.08984375" bestFit="1" customWidth="1"/>
    <col min="4" max="12" width="10.7265625" bestFit="1" customWidth="1"/>
  </cols>
  <sheetData>
    <row r="1" spans="1:14" x14ac:dyDescent="0.35">
      <c r="A1" t="s">
        <v>101</v>
      </c>
      <c r="B1" s="33">
        <v>20000</v>
      </c>
    </row>
    <row r="2" spans="1:14" x14ac:dyDescent="0.35">
      <c r="A2" t="s">
        <v>100</v>
      </c>
      <c r="B2" s="42">
        <v>0.03</v>
      </c>
    </row>
    <row r="3" spans="1:14" x14ac:dyDescent="0.35">
      <c r="A3" t="s">
        <v>98</v>
      </c>
      <c r="B3">
        <v>30</v>
      </c>
      <c r="E3">
        <f ca="1">OR(D8&gt;300,'increase cost'!E3&gt;1000)</f>
        <v>0</v>
      </c>
    </row>
    <row r="4" spans="1:14" x14ac:dyDescent="0.35">
      <c r="A4" t="s">
        <v>99</v>
      </c>
      <c r="B4" s="43">
        <f>PMT(B2,B3,B1)</f>
        <v>-1020.3851864050515</v>
      </c>
    </row>
    <row r="7" spans="1:14" x14ac:dyDescent="0.35">
      <c r="C7" s="44">
        <f>B4</f>
        <v>-1020.3851864050515</v>
      </c>
      <c r="D7" s="45">
        <v>0.01</v>
      </c>
      <c r="E7" s="45">
        <v>1.2500000000000001E-2</v>
      </c>
      <c r="F7" s="45">
        <v>1.4999999999999999E-2</v>
      </c>
      <c r="G7" s="45">
        <v>1.7500000000000002E-2</v>
      </c>
      <c r="H7" s="45">
        <v>0.02</v>
      </c>
      <c r="I7" s="45">
        <v>2.2499999999999999E-2</v>
      </c>
      <c r="J7" s="45">
        <v>2.5000000000000001E-2</v>
      </c>
      <c r="K7" s="45">
        <v>2.75E-2</v>
      </c>
      <c r="L7" s="45">
        <v>0.03</v>
      </c>
    </row>
    <row r="8" spans="1:14" x14ac:dyDescent="0.35">
      <c r="C8" s="46">
        <v>10000</v>
      </c>
      <c r="D8" s="47">
        <f t="dataTable" ref="D8:L19" dt2D="1" dtr="1" r1="B2" r2="B1"/>
        <v>-387.48113215847144</v>
      </c>
      <c r="E8" s="47">
        <v>-401.78543433263724</v>
      </c>
      <c r="F8" s="47">
        <v>-416.39188261530472</v>
      </c>
      <c r="G8" s="47">
        <v>-431.29754929540996</v>
      </c>
      <c r="H8" s="47">
        <v>-446.4992229340296</v>
      </c>
      <c r="I8" s="47">
        <v>-461.99342169092864</v>
      </c>
      <c r="J8" s="47">
        <v>-477.77640736176465</v>
      </c>
      <c r="K8" s="47">
        <v>-493.84420002573876</v>
      </c>
      <c r="L8" s="47">
        <v>-510.19259320252576</v>
      </c>
      <c r="N8" t="e">
        <f>VLOOKUP(J8,first,8,FALSE)</f>
        <v>#N/A</v>
      </c>
    </row>
    <row r="9" spans="1:14" x14ac:dyDescent="0.35">
      <c r="C9" s="46">
        <v>13000</v>
      </c>
      <c r="D9" s="48">
        <v>-503.72547180601288</v>
      </c>
      <c r="E9" s="48">
        <v>-522.32106463242837</v>
      </c>
      <c r="F9" s="48">
        <v>-541.30944739989616</v>
      </c>
      <c r="G9" s="48">
        <v>-560.68681408403302</v>
      </c>
      <c r="H9" s="48">
        <v>-580.44898981423842</v>
      </c>
      <c r="I9" s="48">
        <v>-600.59144819820733</v>
      </c>
      <c r="J9" s="48">
        <v>-621.10932957029399</v>
      </c>
      <c r="K9" s="48">
        <v>-641.99746003346024</v>
      </c>
      <c r="L9" s="48">
        <v>-663.25037116328338</v>
      </c>
    </row>
    <row r="10" spans="1:14" x14ac:dyDescent="0.35">
      <c r="C10" s="46">
        <v>16000</v>
      </c>
      <c r="D10" s="47">
        <v>-619.96981145355426</v>
      </c>
      <c r="E10" s="47">
        <v>-642.85669493221963</v>
      </c>
      <c r="F10" s="47">
        <v>-666.22701218448753</v>
      </c>
      <c r="G10" s="47">
        <v>-690.07607887265601</v>
      </c>
      <c r="H10" s="47">
        <v>-714.39875669444734</v>
      </c>
      <c r="I10" s="47">
        <v>-739.18947470548585</v>
      </c>
      <c r="J10" s="47">
        <v>-764.44225177882345</v>
      </c>
      <c r="K10" s="47">
        <v>-790.1507200411819</v>
      </c>
      <c r="L10" s="47">
        <v>-816.30814912404117</v>
      </c>
    </row>
    <row r="11" spans="1:14" x14ac:dyDescent="0.35">
      <c r="C11" s="46">
        <v>19000</v>
      </c>
      <c r="D11" s="48">
        <v>-736.21415110109581</v>
      </c>
      <c r="E11" s="48">
        <v>-763.39232523201076</v>
      </c>
      <c r="F11" s="48">
        <v>-791.14457696907891</v>
      </c>
      <c r="G11" s="48">
        <v>-819.46534366127912</v>
      </c>
      <c r="H11" s="48">
        <v>-848.34852357465627</v>
      </c>
      <c r="I11" s="48">
        <v>-877.78750121276448</v>
      </c>
      <c r="J11" s="48">
        <v>-907.77517398735279</v>
      </c>
      <c r="K11" s="48">
        <v>-938.30398004890367</v>
      </c>
      <c r="L11" s="48">
        <v>-969.36592708479884</v>
      </c>
    </row>
    <row r="12" spans="1:14" x14ac:dyDescent="0.35">
      <c r="C12" s="46">
        <v>22000</v>
      </c>
      <c r="D12" s="47">
        <v>-852.45849074863713</v>
      </c>
      <c r="E12" s="47">
        <v>-883.9279555318019</v>
      </c>
      <c r="F12" s="47">
        <v>-916.0621417536704</v>
      </c>
      <c r="G12" s="47">
        <v>-948.854608449902</v>
      </c>
      <c r="H12" s="47">
        <v>-982.29829045486508</v>
      </c>
      <c r="I12" s="47">
        <v>-1016.385527720043</v>
      </c>
      <c r="J12" s="47">
        <v>-1051.1080961958821</v>
      </c>
      <c r="K12" s="47">
        <v>-1086.4572400566251</v>
      </c>
      <c r="L12" s="47">
        <v>-1122.4237050455565</v>
      </c>
    </row>
    <row r="13" spans="1:14" x14ac:dyDescent="0.35">
      <c r="C13" s="46">
        <v>25000</v>
      </c>
      <c r="D13" s="48">
        <v>-968.70283039617868</v>
      </c>
      <c r="E13" s="48">
        <v>-1004.4635858315932</v>
      </c>
      <c r="F13" s="48">
        <v>-1040.9797065382618</v>
      </c>
      <c r="G13" s="48">
        <v>-1078.2438732385251</v>
      </c>
      <c r="H13" s="48">
        <v>-1116.248057335074</v>
      </c>
      <c r="I13" s="48">
        <v>-1154.9835542273217</v>
      </c>
      <c r="J13" s="48">
        <v>-1194.4410184044116</v>
      </c>
      <c r="K13" s="48">
        <v>-1234.6105000643468</v>
      </c>
      <c r="L13" s="48">
        <v>-1275.4814830063144</v>
      </c>
    </row>
    <row r="14" spans="1:14" x14ac:dyDescent="0.35">
      <c r="C14" s="46">
        <v>28000</v>
      </c>
      <c r="D14" s="47">
        <v>-1084.9471700437202</v>
      </c>
      <c r="E14" s="47">
        <v>-1124.9992161313844</v>
      </c>
      <c r="F14" s="47">
        <v>-1165.8972713228532</v>
      </c>
      <c r="G14" s="47">
        <v>-1207.6331380271479</v>
      </c>
      <c r="H14" s="47">
        <v>-1250.1978242152829</v>
      </c>
      <c r="I14" s="47">
        <v>-1293.5815807346003</v>
      </c>
      <c r="J14" s="47">
        <v>-1337.773940612941</v>
      </c>
      <c r="K14" s="47">
        <v>-1382.7637600720684</v>
      </c>
      <c r="L14" s="47">
        <v>-1428.5392609670719</v>
      </c>
    </row>
    <row r="15" spans="1:14" x14ac:dyDescent="0.35">
      <c r="C15" s="46">
        <v>31000</v>
      </c>
      <c r="D15" s="48">
        <v>-1201.1915096912614</v>
      </c>
      <c r="E15" s="48">
        <v>-1245.5348464311755</v>
      </c>
      <c r="F15" s="48">
        <v>-1290.8148361074448</v>
      </c>
      <c r="G15" s="48">
        <v>-1337.0224028157711</v>
      </c>
      <c r="H15" s="48">
        <v>-1384.1475910954916</v>
      </c>
      <c r="I15" s="48">
        <v>-1432.1796072418788</v>
      </c>
      <c r="J15" s="48">
        <v>-1481.1068628214703</v>
      </c>
      <c r="K15" s="48">
        <v>-1530.9170200797898</v>
      </c>
      <c r="L15" s="48">
        <v>-1581.5970389278298</v>
      </c>
    </row>
    <row r="16" spans="1:14" x14ac:dyDescent="0.35">
      <c r="C16" s="46">
        <v>34000</v>
      </c>
      <c r="D16" s="47">
        <v>-1317.4358493388029</v>
      </c>
      <c r="E16" s="47">
        <v>-1366.0704767309667</v>
      </c>
      <c r="F16" s="47">
        <v>-1415.7324008920359</v>
      </c>
      <c r="G16" s="47">
        <v>-1466.4116676043941</v>
      </c>
      <c r="H16" s="47">
        <v>-1518.0973579757006</v>
      </c>
      <c r="I16" s="47">
        <v>-1570.7776337491575</v>
      </c>
      <c r="J16" s="47">
        <v>-1624.4397850299997</v>
      </c>
      <c r="K16" s="47">
        <v>-1679.0702800875117</v>
      </c>
      <c r="L16" s="47">
        <v>-1734.6548168885872</v>
      </c>
    </row>
    <row r="17" spans="3:12" x14ac:dyDescent="0.35">
      <c r="C17" s="46">
        <v>37000</v>
      </c>
      <c r="D17" s="48">
        <v>-1433.6801889863445</v>
      </c>
      <c r="E17" s="48">
        <v>-1486.6061070307578</v>
      </c>
      <c r="F17" s="48">
        <v>-1540.6499656766275</v>
      </c>
      <c r="G17" s="48">
        <v>-1595.8009323930171</v>
      </c>
      <c r="H17" s="48">
        <v>-1652.0471248559095</v>
      </c>
      <c r="I17" s="48">
        <v>-1709.375660256436</v>
      </c>
      <c r="J17" s="48">
        <v>-1767.7727072385289</v>
      </c>
      <c r="K17" s="48">
        <v>-1827.2235400952331</v>
      </c>
      <c r="L17" s="48">
        <v>-1887.7125948493451</v>
      </c>
    </row>
    <row r="18" spans="3:12" x14ac:dyDescent="0.35">
      <c r="C18" s="46">
        <v>40000</v>
      </c>
      <c r="D18" s="47">
        <v>-1549.9245286338858</v>
      </c>
      <c r="E18" s="47">
        <v>-1607.1417373305489</v>
      </c>
      <c r="F18" s="47">
        <v>-1665.5675304612189</v>
      </c>
      <c r="G18" s="47">
        <v>-1725.1901971816399</v>
      </c>
      <c r="H18" s="47">
        <v>-1785.9968917361184</v>
      </c>
      <c r="I18" s="47">
        <v>-1847.9736867637146</v>
      </c>
      <c r="J18" s="47">
        <v>-1911.1056294470586</v>
      </c>
      <c r="K18" s="47">
        <v>-1975.376800102955</v>
      </c>
      <c r="L18" s="47">
        <v>-2040.770372810103</v>
      </c>
    </row>
    <row r="19" spans="3:12" x14ac:dyDescent="0.35">
      <c r="C19" s="46">
        <v>43000</v>
      </c>
      <c r="D19" s="48">
        <v>-1666.1688682814272</v>
      </c>
      <c r="E19" s="48">
        <v>-1727.6773676303401</v>
      </c>
      <c r="F19" s="48">
        <v>-1790.4850952458103</v>
      </c>
      <c r="G19" s="48">
        <v>-1854.5794619702631</v>
      </c>
      <c r="H19" s="48">
        <v>-1919.9466586163273</v>
      </c>
      <c r="I19" s="48">
        <v>-1986.5717132709931</v>
      </c>
      <c r="J19" s="48">
        <v>-2054.4385516555881</v>
      </c>
      <c r="K19" s="48">
        <v>-2123.5300601106765</v>
      </c>
      <c r="L19" s="48">
        <v>-2193.8281507708602</v>
      </c>
    </row>
    <row r="39" spans="1:2" x14ac:dyDescent="0.35">
      <c r="A39" t="s">
        <v>127</v>
      </c>
    </row>
    <row r="40" spans="1:2" x14ac:dyDescent="0.35">
      <c r="A40" t="s">
        <v>128</v>
      </c>
      <c r="B40">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N41" sqref="N41"/>
    </sheetView>
  </sheetViews>
  <sheetFormatPr defaultRowHeight="12.5" x14ac:dyDescent="0.25"/>
  <cols>
    <col min="1" max="16384" width="8.7265625" style="65"/>
  </cols>
  <sheetData>
    <row r="1" spans="1:11" x14ac:dyDescent="0.25">
      <c r="A1" s="65" t="s">
        <v>205</v>
      </c>
    </row>
    <row r="2" spans="1:11" x14ac:dyDescent="0.25">
      <c r="A2" s="65" t="s">
        <v>204</v>
      </c>
    </row>
    <row r="3" spans="1:11" x14ac:dyDescent="0.25">
      <c r="A3" s="65" t="s">
        <v>203</v>
      </c>
    </row>
    <row r="4" spans="1:11" x14ac:dyDescent="0.25">
      <c r="A4" s="65" t="s">
        <v>202</v>
      </c>
      <c r="B4" s="65" t="s">
        <v>201</v>
      </c>
      <c r="C4" s="65" t="s">
        <v>200</v>
      </c>
      <c r="D4" s="65" t="s">
        <v>199</v>
      </c>
      <c r="E4" s="65" t="s">
        <v>198</v>
      </c>
      <c r="F4" s="65" t="s">
        <v>197</v>
      </c>
      <c r="G4" s="65" t="s">
        <v>196</v>
      </c>
      <c r="H4" s="65" t="s">
        <v>195</v>
      </c>
      <c r="I4" s="65" t="s">
        <v>194</v>
      </c>
      <c r="J4" s="65" t="s">
        <v>193</v>
      </c>
      <c r="K4" s="65" t="s">
        <v>192</v>
      </c>
    </row>
    <row r="5" spans="1:11" x14ac:dyDescent="0.25">
      <c r="A5" s="65" t="s">
        <v>191</v>
      </c>
      <c r="B5" s="66" t="s">
        <v>145</v>
      </c>
      <c r="C5" s="66" t="s">
        <v>145</v>
      </c>
      <c r="D5" s="66" t="s">
        <v>145</v>
      </c>
      <c r="E5" s="66" t="s">
        <v>145</v>
      </c>
      <c r="F5" s="65">
        <v>29</v>
      </c>
      <c r="G5" s="65">
        <v>28</v>
      </c>
      <c r="H5" s="65">
        <v>24</v>
      </c>
      <c r="I5" s="65">
        <v>22</v>
      </c>
      <c r="J5" s="65">
        <v>24</v>
      </c>
      <c r="K5" s="65">
        <v>24</v>
      </c>
    </row>
    <row r="6" spans="1:11" x14ac:dyDescent="0.25">
      <c r="A6" s="65" t="s">
        <v>190</v>
      </c>
      <c r="B6" s="66" t="s">
        <v>145</v>
      </c>
      <c r="C6" s="65">
        <v>26</v>
      </c>
      <c r="D6" s="65">
        <v>24</v>
      </c>
      <c r="E6" s="65">
        <v>28</v>
      </c>
      <c r="F6" s="65">
        <v>29</v>
      </c>
      <c r="G6" s="65">
        <v>28</v>
      </c>
      <c r="H6" s="65">
        <v>24</v>
      </c>
      <c r="I6" s="65">
        <v>22</v>
      </c>
      <c r="J6" s="65">
        <v>24</v>
      </c>
      <c r="K6" s="65">
        <v>24</v>
      </c>
    </row>
    <row r="7" spans="1:11" x14ac:dyDescent="0.25">
      <c r="A7" s="65" t="s">
        <v>189</v>
      </c>
      <c r="B7" s="65">
        <v>9</v>
      </c>
      <c r="C7" s="65">
        <v>23</v>
      </c>
      <c r="D7" s="65">
        <v>21</v>
      </c>
      <c r="E7" s="65">
        <v>28</v>
      </c>
      <c r="F7" s="65">
        <v>30</v>
      </c>
      <c r="G7" s="65">
        <v>29</v>
      </c>
      <c r="H7" s="65">
        <v>26</v>
      </c>
      <c r="I7" s="65">
        <v>22</v>
      </c>
      <c r="J7" s="65">
        <v>25</v>
      </c>
      <c r="K7" s="65">
        <v>25</v>
      </c>
    </row>
    <row r="8" spans="1:11" x14ac:dyDescent="0.25">
      <c r="A8" s="65" t="s">
        <v>188</v>
      </c>
      <c r="B8" s="66" t="s">
        <v>145</v>
      </c>
      <c r="C8" s="66" t="s">
        <v>145</v>
      </c>
      <c r="D8" s="66" t="s">
        <v>145</v>
      </c>
      <c r="E8" s="66" t="s">
        <v>145</v>
      </c>
      <c r="F8" s="66" t="s">
        <v>145</v>
      </c>
      <c r="G8" s="66" t="s">
        <v>145</v>
      </c>
      <c r="H8" s="66" t="s">
        <v>145</v>
      </c>
      <c r="I8" s="66" t="s">
        <v>145</v>
      </c>
      <c r="J8" s="66" t="s">
        <v>145</v>
      </c>
      <c r="K8" s="66" t="s">
        <v>145</v>
      </c>
    </row>
    <row r="9" spans="1:11" x14ac:dyDescent="0.25">
      <c r="A9" s="65" t="s">
        <v>187</v>
      </c>
      <c r="B9" s="65">
        <v>22</v>
      </c>
      <c r="C9" s="65">
        <v>9</v>
      </c>
      <c r="D9" s="65">
        <v>18</v>
      </c>
      <c r="E9" s="65">
        <v>16</v>
      </c>
      <c r="F9" s="65">
        <v>43</v>
      </c>
      <c r="G9" s="65">
        <v>34</v>
      </c>
      <c r="H9" s="65">
        <v>44</v>
      </c>
      <c r="I9" s="65">
        <v>16</v>
      </c>
      <c r="J9" s="65">
        <v>21</v>
      </c>
      <c r="K9" s="65">
        <v>20</v>
      </c>
    </row>
    <row r="10" spans="1:11" x14ac:dyDescent="0.25">
      <c r="A10" s="65" t="s">
        <v>186</v>
      </c>
      <c r="B10" s="66" t="s">
        <v>145</v>
      </c>
      <c r="C10" s="65">
        <v>4</v>
      </c>
      <c r="D10" s="66" t="s">
        <v>145</v>
      </c>
      <c r="E10" s="65">
        <v>3</v>
      </c>
      <c r="F10" s="65">
        <v>3</v>
      </c>
      <c r="G10" s="65">
        <v>3</v>
      </c>
      <c r="H10" s="65">
        <v>5</v>
      </c>
      <c r="I10" s="65">
        <v>5</v>
      </c>
      <c r="J10" s="65">
        <v>6</v>
      </c>
      <c r="K10" s="65">
        <v>5</v>
      </c>
    </row>
    <row r="11" spans="1:11" x14ac:dyDescent="0.25">
      <c r="A11" s="65" t="s">
        <v>185</v>
      </c>
      <c r="B11" s="65">
        <v>22</v>
      </c>
      <c r="C11" s="65">
        <v>19</v>
      </c>
      <c r="D11" s="65">
        <v>21</v>
      </c>
      <c r="E11" s="65">
        <v>17</v>
      </c>
      <c r="F11" s="65">
        <v>22</v>
      </c>
      <c r="G11" s="65">
        <v>26</v>
      </c>
      <c r="H11" s="65">
        <v>27</v>
      </c>
      <c r="I11" s="65">
        <v>54</v>
      </c>
      <c r="J11" s="65">
        <v>56</v>
      </c>
      <c r="K11" s="65">
        <v>62</v>
      </c>
    </row>
    <row r="12" spans="1:11" x14ac:dyDescent="0.25">
      <c r="A12" s="65" t="s">
        <v>184</v>
      </c>
      <c r="B12" s="65">
        <v>22</v>
      </c>
      <c r="C12" s="65">
        <v>28</v>
      </c>
      <c r="D12" s="65">
        <v>32</v>
      </c>
      <c r="E12" s="65">
        <v>34</v>
      </c>
      <c r="F12" s="65">
        <v>36</v>
      </c>
      <c r="G12" s="65">
        <v>38</v>
      </c>
      <c r="H12" s="66" t="s">
        <v>145</v>
      </c>
      <c r="I12" s="66" t="s">
        <v>145</v>
      </c>
      <c r="J12" s="66" t="s">
        <v>145</v>
      </c>
      <c r="K12" s="66" t="s">
        <v>145</v>
      </c>
    </row>
    <row r="13" spans="1:11" x14ac:dyDescent="0.25">
      <c r="A13" s="65" t="s">
        <v>183</v>
      </c>
      <c r="B13" s="65">
        <v>11</v>
      </c>
      <c r="C13" s="65">
        <v>47</v>
      </c>
      <c r="D13" s="65">
        <v>41</v>
      </c>
      <c r="E13" s="65">
        <v>48</v>
      </c>
      <c r="F13" s="65">
        <v>52</v>
      </c>
      <c r="G13" s="66" t="s">
        <v>145</v>
      </c>
      <c r="H13" s="65">
        <v>43</v>
      </c>
      <c r="I13" s="65">
        <v>24</v>
      </c>
      <c r="J13" s="65">
        <v>31</v>
      </c>
      <c r="K13" s="66" t="s">
        <v>145</v>
      </c>
    </row>
    <row r="14" spans="1:11" x14ac:dyDescent="0.25">
      <c r="A14" s="65" t="s">
        <v>182</v>
      </c>
      <c r="B14" s="66" t="s">
        <v>145</v>
      </c>
      <c r="C14" s="65">
        <v>32</v>
      </c>
      <c r="D14" s="65">
        <v>13</v>
      </c>
      <c r="E14" s="65">
        <v>17</v>
      </c>
      <c r="F14" s="65">
        <v>13</v>
      </c>
      <c r="G14" s="65">
        <v>18</v>
      </c>
      <c r="H14" s="65">
        <v>17</v>
      </c>
      <c r="I14" s="65">
        <v>16</v>
      </c>
      <c r="J14" s="65">
        <v>12</v>
      </c>
      <c r="K14" s="65">
        <v>13</v>
      </c>
    </row>
    <row r="15" spans="1:11" x14ac:dyDescent="0.25">
      <c r="A15" s="65" t="s">
        <v>181</v>
      </c>
      <c r="B15" s="65">
        <v>24</v>
      </c>
      <c r="C15" s="65">
        <v>33</v>
      </c>
      <c r="D15" s="65">
        <v>41</v>
      </c>
      <c r="E15" s="65">
        <v>53</v>
      </c>
      <c r="F15" s="65">
        <v>55</v>
      </c>
      <c r="G15" s="65">
        <v>55</v>
      </c>
      <c r="H15" s="65">
        <v>49</v>
      </c>
      <c r="I15" s="65">
        <v>47</v>
      </c>
      <c r="J15" s="65">
        <v>43</v>
      </c>
      <c r="K15" s="65">
        <v>41</v>
      </c>
    </row>
    <row r="16" spans="1:11" x14ac:dyDescent="0.25">
      <c r="A16" s="65" t="s">
        <v>180</v>
      </c>
      <c r="B16" s="65">
        <v>7</v>
      </c>
      <c r="C16" s="65">
        <v>14</v>
      </c>
      <c r="D16" s="65">
        <v>14</v>
      </c>
      <c r="E16" s="65">
        <v>11</v>
      </c>
      <c r="F16" s="65">
        <v>8</v>
      </c>
      <c r="G16" s="65">
        <v>10</v>
      </c>
      <c r="H16" s="66" t="s">
        <v>145</v>
      </c>
      <c r="I16" s="65">
        <v>6</v>
      </c>
      <c r="J16" s="65">
        <v>5</v>
      </c>
      <c r="K16" s="65">
        <v>7</v>
      </c>
    </row>
    <row r="17" spans="1:11" x14ac:dyDescent="0.25">
      <c r="A17" s="65" t="s">
        <v>179</v>
      </c>
      <c r="B17" s="65">
        <v>3</v>
      </c>
      <c r="C17" s="65">
        <v>3</v>
      </c>
      <c r="D17" s="65">
        <v>4</v>
      </c>
      <c r="E17" s="65">
        <v>15</v>
      </c>
      <c r="F17" s="65">
        <v>16</v>
      </c>
      <c r="G17" s="65">
        <v>19</v>
      </c>
      <c r="H17" s="65">
        <v>18</v>
      </c>
      <c r="I17" s="65">
        <v>25</v>
      </c>
      <c r="J17" s="65">
        <v>24</v>
      </c>
      <c r="K17" s="65">
        <v>28</v>
      </c>
    </row>
    <row r="18" spans="1:11" x14ac:dyDescent="0.25">
      <c r="A18" s="65" t="s">
        <v>178</v>
      </c>
      <c r="B18" s="66" t="s">
        <v>145</v>
      </c>
      <c r="C18" s="66" t="s">
        <v>145</v>
      </c>
      <c r="D18" s="66" t="s">
        <v>145</v>
      </c>
      <c r="E18" s="66" t="s">
        <v>145</v>
      </c>
      <c r="F18" s="66" t="s">
        <v>145</v>
      </c>
      <c r="G18" s="65">
        <v>18</v>
      </c>
      <c r="H18" s="65">
        <v>21</v>
      </c>
      <c r="I18" s="65">
        <v>16</v>
      </c>
      <c r="J18" s="65">
        <v>28</v>
      </c>
      <c r="K18" s="65">
        <v>29</v>
      </c>
    </row>
    <row r="19" spans="1:11" x14ac:dyDescent="0.25">
      <c r="A19" s="65" t="s">
        <v>177</v>
      </c>
      <c r="B19" s="66" t="s">
        <v>145</v>
      </c>
      <c r="C19" s="66" t="s">
        <v>145</v>
      </c>
      <c r="D19" s="66" t="s">
        <v>145</v>
      </c>
      <c r="E19" s="66" t="s">
        <v>145</v>
      </c>
      <c r="F19" s="65">
        <v>19</v>
      </c>
      <c r="G19" s="65">
        <v>22</v>
      </c>
      <c r="H19" s="65">
        <v>23</v>
      </c>
      <c r="I19" s="66" t="s">
        <v>145</v>
      </c>
      <c r="J19" s="65">
        <v>11</v>
      </c>
      <c r="K19" s="65">
        <v>11</v>
      </c>
    </row>
    <row r="20" spans="1:11" x14ac:dyDescent="0.25">
      <c r="A20" s="65" t="s">
        <v>176</v>
      </c>
      <c r="B20" s="65">
        <v>4</v>
      </c>
      <c r="C20" s="65">
        <v>6</v>
      </c>
      <c r="D20" s="65">
        <v>4</v>
      </c>
      <c r="E20" s="65">
        <v>10</v>
      </c>
      <c r="F20" s="65">
        <v>10</v>
      </c>
      <c r="G20" s="65">
        <v>12</v>
      </c>
      <c r="H20" s="65">
        <v>14</v>
      </c>
      <c r="I20" s="65">
        <v>20</v>
      </c>
      <c r="J20" s="65">
        <v>20</v>
      </c>
      <c r="K20" s="65">
        <v>20</v>
      </c>
    </row>
    <row r="21" spans="1:11" x14ac:dyDescent="0.25">
      <c r="A21" s="65" t="s">
        <v>175</v>
      </c>
      <c r="B21" s="66" t="s">
        <v>145</v>
      </c>
      <c r="C21" s="65">
        <v>14</v>
      </c>
      <c r="D21" s="65">
        <v>15</v>
      </c>
      <c r="E21" s="65">
        <v>10</v>
      </c>
      <c r="F21" s="65">
        <v>12</v>
      </c>
      <c r="G21" s="65">
        <v>14</v>
      </c>
      <c r="H21" s="65">
        <v>15</v>
      </c>
      <c r="I21" s="65">
        <v>7</v>
      </c>
      <c r="J21" s="65">
        <v>9</v>
      </c>
      <c r="K21" s="65">
        <v>12</v>
      </c>
    </row>
    <row r="22" spans="1:11" x14ac:dyDescent="0.25">
      <c r="A22" s="65" t="s">
        <v>174</v>
      </c>
      <c r="B22" s="66" t="s">
        <v>145</v>
      </c>
      <c r="C22" s="66" t="s">
        <v>145</v>
      </c>
      <c r="D22" s="65">
        <v>1</v>
      </c>
      <c r="E22" s="65">
        <v>3</v>
      </c>
      <c r="F22" s="65">
        <v>5</v>
      </c>
      <c r="G22" s="65">
        <v>9</v>
      </c>
      <c r="H22" s="65">
        <v>8</v>
      </c>
      <c r="I22" s="65">
        <v>12</v>
      </c>
      <c r="J22" s="65">
        <v>14</v>
      </c>
      <c r="K22" s="65">
        <v>19</v>
      </c>
    </row>
    <row r="23" spans="1:11" x14ac:dyDescent="0.25">
      <c r="A23" s="65" t="s">
        <v>173</v>
      </c>
      <c r="B23" s="66" t="s">
        <v>145</v>
      </c>
      <c r="C23" s="65">
        <v>13</v>
      </c>
      <c r="D23" s="65">
        <v>7</v>
      </c>
      <c r="E23" s="65">
        <v>17</v>
      </c>
      <c r="F23" s="65">
        <v>18</v>
      </c>
      <c r="G23" s="65">
        <v>25</v>
      </c>
      <c r="H23" s="65">
        <v>21</v>
      </c>
      <c r="I23" s="65">
        <v>22</v>
      </c>
      <c r="J23" s="65">
        <v>25</v>
      </c>
      <c r="K23" s="65">
        <v>24</v>
      </c>
    </row>
    <row r="24" spans="1:11" x14ac:dyDescent="0.25">
      <c r="A24" s="65" t="s">
        <v>172</v>
      </c>
      <c r="B24" s="65">
        <v>17</v>
      </c>
      <c r="C24" s="65">
        <v>34</v>
      </c>
      <c r="D24" s="65">
        <v>22</v>
      </c>
      <c r="E24" s="65">
        <v>30</v>
      </c>
      <c r="F24" s="65">
        <v>34</v>
      </c>
      <c r="G24" s="65">
        <v>23</v>
      </c>
      <c r="H24" s="65">
        <v>23</v>
      </c>
      <c r="I24" s="65">
        <v>50</v>
      </c>
      <c r="J24" s="65">
        <v>32</v>
      </c>
      <c r="K24" s="65">
        <v>42</v>
      </c>
    </row>
    <row r="25" spans="1:11" x14ac:dyDescent="0.25">
      <c r="A25" s="65" t="s">
        <v>171</v>
      </c>
      <c r="B25" s="66" t="s">
        <v>145</v>
      </c>
      <c r="C25" s="65">
        <v>14</v>
      </c>
      <c r="D25" s="65">
        <v>5</v>
      </c>
      <c r="E25" s="65">
        <v>11</v>
      </c>
      <c r="F25" s="65">
        <v>7</v>
      </c>
      <c r="G25" s="65">
        <v>7</v>
      </c>
      <c r="H25" s="65">
        <v>15</v>
      </c>
      <c r="I25" s="65">
        <v>14</v>
      </c>
      <c r="J25" s="65">
        <v>13</v>
      </c>
      <c r="K25" s="65">
        <v>17</v>
      </c>
    </row>
    <row r="26" spans="1:11" x14ac:dyDescent="0.25">
      <c r="A26" s="65" t="s">
        <v>170</v>
      </c>
      <c r="B26" s="66" t="s">
        <v>145</v>
      </c>
      <c r="C26" s="66" t="s">
        <v>145</v>
      </c>
      <c r="D26" s="65">
        <v>33</v>
      </c>
      <c r="E26" s="65">
        <v>25</v>
      </c>
      <c r="F26" s="65">
        <v>27</v>
      </c>
      <c r="G26" s="65">
        <v>13</v>
      </c>
      <c r="H26" s="65">
        <v>19</v>
      </c>
      <c r="I26" s="65">
        <v>14</v>
      </c>
      <c r="J26" s="65">
        <v>16</v>
      </c>
      <c r="K26" s="66" t="s">
        <v>145</v>
      </c>
    </row>
    <row r="27" spans="1:11" x14ac:dyDescent="0.25">
      <c r="A27" s="65" t="s">
        <v>169</v>
      </c>
      <c r="B27" s="65">
        <v>20</v>
      </c>
      <c r="C27" s="65">
        <v>22</v>
      </c>
      <c r="D27" s="65">
        <v>20</v>
      </c>
      <c r="E27" s="65">
        <v>32</v>
      </c>
      <c r="F27" s="65">
        <v>36</v>
      </c>
      <c r="G27" s="65">
        <v>40</v>
      </c>
      <c r="H27" s="65">
        <v>37</v>
      </c>
      <c r="I27" s="65">
        <v>30</v>
      </c>
      <c r="J27" s="65">
        <v>25</v>
      </c>
      <c r="K27" s="65">
        <v>30</v>
      </c>
    </row>
    <row r="28" spans="1:11" x14ac:dyDescent="0.25">
      <c r="A28" s="65" t="s">
        <v>168</v>
      </c>
      <c r="B28" s="65">
        <v>21</v>
      </c>
      <c r="C28" s="65">
        <v>22</v>
      </c>
      <c r="D28" s="65">
        <v>22</v>
      </c>
      <c r="E28" s="65">
        <v>37</v>
      </c>
      <c r="F28" s="65">
        <v>42</v>
      </c>
      <c r="G28" s="65">
        <v>34</v>
      </c>
      <c r="H28" s="65">
        <v>31</v>
      </c>
      <c r="I28" s="65">
        <v>33</v>
      </c>
      <c r="J28" s="65">
        <v>32</v>
      </c>
      <c r="K28" s="65">
        <v>33</v>
      </c>
    </row>
    <row r="29" spans="1:11" x14ac:dyDescent="0.25">
      <c r="A29" s="65" t="s">
        <v>167</v>
      </c>
      <c r="B29" s="66" t="s">
        <v>145</v>
      </c>
      <c r="C29" s="65">
        <v>9</v>
      </c>
      <c r="D29" s="65">
        <v>9</v>
      </c>
      <c r="E29" s="65">
        <v>16</v>
      </c>
      <c r="F29" s="65">
        <v>13</v>
      </c>
      <c r="G29" s="65">
        <v>11</v>
      </c>
      <c r="H29" s="66" t="s">
        <v>145</v>
      </c>
      <c r="I29" s="65">
        <v>12</v>
      </c>
      <c r="J29" s="65">
        <v>11</v>
      </c>
      <c r="K29" s="65">
        <v>19</v>
      </c>
    </row>
    <row r="30" spans="1:11" x14ac:dyDescent="0.25">
      <c r="A30" s="65" t="s">
        <v>166</v>
      </c>
      <c r="B30" s="65">
        <v>9</v>
      </c>
      <c r="C30" s="65">
        <v>8</v>
      </c>
      <c r="D30" s="65">
        <v>12</v>
      </c>
      <c r="E30" s="65">
        <v>14</v>
      </c>
      <c r="F30" s="65">
        <v>12</v>
      </c>
      <c r="G30" s="65">
        <v>20</v>
      </c>
      <c r="H30" s="65">
        <v>19</v>
      </c>
      <c r="I30" s="65">
        <v>12</v>
      </c>
      <c r="J30" s="65">
        <v>12</v>
      </c>
      <c r="K30" s="65">
        <v>14</v>
      </c>
    </row>
    <row r="31" spans="1:11" x14ac:dyDescent="0.25">
      <c r="A31" s="65" t="s">
        <v>165</v>
      </c>
      <c r="B31" s="66" t="s">
        <v>145</v>
      </c>
      <c r="C31" s="66" t="s">
        <v>145</v>
      </c>
      <c r="D31" s="66" t="s">
        <v>145</v>
      </c>
      <c r="E31" s="66" t="s">
        <v>145</v>
      </c>
      <c r="F31" s="65">
        <v>8</v>
      </c>
      <c r="G31" s="65">
        <v>4</v>
      </c>
      <c r="H31" s="65">
        <v>5</v>
      </c>
      <c r="I31" s="65">
        <v>13</v>
      </c>
      <c r="J31" s="65">
        <v>13</v>
      </c>
      <c r="K31" s="65">
        <v>14</v>
      </c>
    </row>
    <row r="32" spans="1:11" x14ac:dyDescent="0.25">
      <c r="A32" s="65" t="s">
        <v>164</v>
      </c>
      <c r="B32" s="66" t="s">
        <v>145</v>
      </c>
      <c r="C32" s="65">
        <v>17</v>
      </c>
      <c r="D32" s="65">
        <v>15</v>
      </c>
      <c r="E32" s="65">
        <v>18</v>
      </c>
      <c r="F32" s="65">
        <v>21</v>
      </c>
      <c r="G32" s="65">
        <v>15</v>
      </c>
      <c r="H32" s="65">
        <v>20</v>
      </c>
      <c r="I32" s="65">
        <v>14</v>
      </c>
      <c r="J32" s="65">
        <v>15</v>
      </c>
      <c r="K32" s="65">
        <v>13</v>
      </c>
    </row>
    <row r="33" spans="1:11" x14ac:dyDescent="0.25">
      <c r="A33" s="65" t="s">
        <v>163</v>
      </c>
      <c r="B33" s="66" t="s">
        <v>145</v>
      </c>
      <c r="C33" s="65">
        <v>3</v>
      </c>
      <c r="D33" s="65">
        <v>7</v>
      </c>
      <c r="E33" s="66" t="s">
        <v>145</v>
      </c>
      <c r="F33" s="65">
        <v>8</v>
      </c>
      <c r="G33" s="65">
        <v>9</v>
      </c>
      <c r="H33" s="65">
        <v>12</v>
      </c>
      <c r="I33" s="65">
        <v>15</v>
      </c>
      <c r="J33" s="65">
        <v>13</v>
      </c>
      <c r="K33" s="65">
        <v>13</v>
      </c>
    </row>
    <row r="34" spans="1:11" x14ac:dyDescent="0.25">
      <c r="A34" s="65" t="s">
        <v>162</v>
      </c>
      <c r="B34" s="65">
        <v>16</v>
      </c>
      <c r="C34" s="65">
        <v>19</v>
      </c>
      <c r="D34" s="65">
        <v>19</v>
      </c>
      <c r="E34" s="65">
        <v>23</v>
      </c>
      <c r="F34" s="65">
        <v>19</v>
      </c>
      <c r="G34" s="66" t="s">
        <v>145</v>
      </c>
      <c r="H34" s="65">
        <v>26</v>
      </c>
      <c r="I34" s="65">
        <v>40</v>
      </c>
      <c r="J34" s="65">
        <v>39</v>
      </c>
      <c r="K34" s="66" t="s">
        <v>145</v>
      </c>
    </row>
    <row r="35" spans="1:11" x14ac:dyDescent="0.25">
      <c r="A35" s="65" t="s">
        <v>161</v>
      </c>
      <c r="B35" s="65">
        <v>23</v>
      </c>
      <c r="C35" s="65">
        <v>38</v>
      </c>
      <c r="D35" s="65">
        <v>41</v>
      </c>
      <c r="E35" s="65">
        <v>44</v>
      </c>
      <c r="F35" s="65">
        <v>48</v>
      </c>
      <c r="G35" s="65">
        <v>50</v>
      </c>
      <c r="H35" s="65">
        <v>48</v>
      </c>
      <c r="I35" s="65">
        <v>25</v>
      </c>
      <c r="J35" s="65">
        <v>26</v>
      </c>
      <c r="K35" s="65">
        <v>22</v>
      </c>
    </row>
    <row r="36" spans="1:11" x14ac:dyDescent="0.25">
      <c r="A36" s="65" t="s">
        <v>160</v>
      </c>
      <c r="B36" s="65">
        <v>25</v>
      </c>
      <c r="C36" s="65">
        <v>53</v>
      </c>
      <c r="D36" s="65">
        <v>51</v>
      </c>
      <c r="E36" s="65">
        <v>51</v>
      </c>
      <c r="F36" s="65">
        <v>49</v>
      </c>
      <c r="G36" s="65">
        <v>47</v>
      </c>
      <c r="H36" s="65">
        <v>29</v>
      </c>
      <c r="I36" s="65">
        <v>27</v>
      </c>
      <c r="J36" s="65">
        <v>27</v>
      </c>
      <c r="K36" s="66" t="s">
        <v>145</v>
      </c>
    </row>
    <row r="37" spans="1:11" x14ac:dyDescent="0.25">
      <c r="A37" s="65" t="s">
        <v>159</v>
      </c>
      <c r="B37" s="65">
        <v>15</v>
      </c>
      <c r="C37" s="66" t="s">
        <v>145</v>
      </c>
      <c r="D37" s="66" t="s">
        <v>145</v>
      </c>
      <c r="E37" s="65">
        <v>38</v>
      </c>
      <c r="F37" s="66" t="s">
        <v>145</v>
      </c>
      <c r="G37" s="65">
        <v>35</v>
      </c>
      <c r="H37" s="66" t="s">
        <v>145</v>
      </c>
      <c r="I37" s="65">
        <v>48</v>
      </c>
      <c r="J37" s="66" t="s">
        <v>145</v>
      </c>
      <c r="K37" s="66" t="s">
        <v>145</v>
      </c>
    </row>
    <row r="38" spans="1:11" x14ac:dyDescent="0.25">
      <c r="A38" s="65" t="s">
        <v>158</v>
      </c>
      <c r="B38" s="66" t="s">
        <v>145</v>
      </c>
      <c r="C38" s="66" t="s">
        <v>145</v>
      </c>
      <c r="D38" s="66" t="s">
        <v>145</v>
      </c>
      <c r="E38" s="66" t="s">
        <v>145</v>
      </c>
      <c r="F38" s="66" t="s">
        <v>145</v>
      </c>
      <c r="G38" s="66" t="s">
        <v>145</v>
      </c>
      <c r="H38" s="66" t="s">
        <v>145</v>
      </c>
      <c r="I38" s="66" t="s">
        <v>145</v>
      </c>
      <c r="J38" s="66" t="s">
        <v>145</v>
      </c>
      <c r="K38" s="66" t="s">
        <v>145</v>
      </c>
    </row>
    <row r="39" spans="1:11" x14ac:dyDescent="0.25">
      <c r="A39" s="65" t="s">
        <v>157</v>
      </c>
      <c r="B39" s="65">
        <v>21</v>
      </c>
      <c r="C39" s="65">
        <v>27</v>
      </c>
      <c r="D39" s="65">
        <v>36</v>
      </c>
      <c r="E39" s="65">
        <v>49</v>
      </c>
      <c r="F39" s="65">
        <v>48</v>
      </c>
      <c r="G39" s="65">
        <v>44</v>
      </c>
      <c r="H39" s="65">
        <v>54</v>
      </c>
      <c r="I39" s="65">
        <v>27</v>
      </c>
      <c r="J39" s="65">
        <v>36</v>
      </c>
      <c r="K39" s="65">
        <v>30</v>
      </c>
    </row>
    <row r="40" spans="1:11" x14ac:dyDescent="0.25">
      <c r="A40" s="65" t="s">
        <v>156</v>
      </c>
      <c r="B40" s="66" t="s">
        <v>145</v>
      </c>
      <c r="C40" s="66" t="s">
        <v>145</v>
      </c>
      <c r="D40" s="66" t="s">
        <v>145</v>
      </c>
      <c r="E40" s="66" t="s">
        <v>145</v>
      </c>
      <c r="F40" s="66" t="s">
        <v>145</v>
      </c>
      <c r="G40" s="66" t="s">
        <v>145</v>
      </c>
      <c r="H40" s="66" t="s">
        <v>145</v>
      </c>
      <c r="I40" s="66" t="s">
        <v>145</v>
      </c>
      <c r="J40" s="66" t="s">
        <v>145</v>
      </c>
      <c r="K40" s="66" t="s">
        <v>145</v>
      </c>
    </row>
    <row r="41" spans="1:11" x14ac:dyDescent="0.25">
      <c r="A41" s="65" t="s">
        <v>155</v>
      </c>
      <c r="B41" s="66" t="s">
        <v>145</v>
      </c>
      <c r="C41" s="66" t="s">
        <v>145</v>
      </c>
      <c r="D41" s="66" t="s">
        <v>145</v>
      </c>
      <c r="E41" s="66" t="s">
        <v>145</v>
      </c>
      <c r="F41" s="66" t="s">
        <v>145</v>
      </c>
      <c r="G41" s="66" t="s">
        <v>145</v>
      </c>
      <c r="H41" s="66" t="s">
        <v>145</v>
      </c>
      <c r="I41" s="66" t="s">
        <v>145</v>
      </c>
      <c r="J41" s="66" t="s">
        <v>145</v>
      </c>
      <c r="K41" s="66" t="s">
        <v>145</v>
      </c>
    </row>
    <row r="42" spans="1:11" x14ac:dyDescent="0.25">
      <c r="A42" s="65" t="s">
        <v>154</v>
      </c>
      <c r="B42" s="66" t="s">
        <v>145</v>
      </c>
      <c r="C42" s="66" t="s">
        <v>145</v>
      </c>
      <c r="D42" s="66" t="s">
        <v>145</v>
      </c>
      <c r="E42" s="66" t="s">
        <v>145</v>
      </c>
      <c r="F42" s="66" t="s">
        <v>145</v>
      </c>
      <c r="G42" s="66" t="s">
        <v>145</v>
      </c>
      <c r="H42" s="66" t="s">
        <v>145</v>
      </c>
      <c r="I42" s="65">
        <v>4</v>
      </c>
      <c r="J42" s="65">
        <v>3</v>
      </c>
      <c r="K42" s="65">
        <v>3</v>
      </c>
    </row>
    <row r="43" spans="1:11" x14ac:dyDescent="0.25">
      <c r="A43" s="65" t="s">
        <v>153</v>
      </c>
      <c r="B43" s="66" t="s">
        <v>145</v>
      </c>
      <c r="C43" s="66" t="s">
        <v>145</v>
      </c>
      <c r="D43" s="66" t="s">
        <v>145</v>
      </c>
      <c r="E43" s="66" t="s">
        <v>145</v>
      </c>
      <c r="F43" s="66" t="s">
        <v>145</v>
      </c>
      <c r="G43" s="66" t="s">
        <v>145</v>
      </c>
      <c r="H43" s="66" t="s">
        <v>145</v>
      </c>
      <c r="I43" s="66" t="s">
        <v>145</v>
      </c>
      <c r="J43" s="66" t="s">
        <v>145</v>
      </c>
      <c r="K43" s="66" t="s">
        <v>145</v>
      </c>
    </row>
    <row r="44" spans="1:11" x14ac:dyDescent="0.25">
      <c r="A44" s="65" t="s">
        <v>152</v>
      </c>
      <c r="B44" s="66" t="s">
        <v>145</v>
      </c>
      <c r="C44" s="66" t="s">
        <v>145</v>
      </c>
      <c r="D44" s="66" t="s">
        <v>145</v>
      </c>
      <c r="E44" s="66" t="s">
        <v>145</v>
      </c>
      <c r="F44" s="65">
        <v>14</v>
      </c>
      <c r="G44" s="66" t="s">
        <v>145</v>
      </c>
      <c r="H44" s="66" t="s">
        <v>145</v>
      </c>
      <c r="I44" s="65">
        <v>5</v>
      </c>
      <c r="J44" s="66" t="s">
        <v>145</v>
      </c>
      <c r="K44" s="66" t="s">
        <v>145</v>
      </c>
    </row>
    <row r="45" spans="1:11" x14ac:dyDescent="0.25">
      <c r="A45" s="65" t="s">
        <v>151</v>
      </c>
      <c r="B45" s="66" t="s">
        <v>145</v>
      </c>
      <c r="C45" s="66" t="s">
        <v>145</v>
      </c>
      <c r="D45" s="66" t="s">
        <v>145</v>
      </c>
      <c r="E45" s="66" t="s">
        <v>145</v>
      </c>
      <c r="F45" s="66" t="s">
        <v>145</v>
      </c>
      <c r="G45" s="66" t="s">
        <v>145</v>
      </c>
      <c r="H45" s="66" t="s">
        <v>145</v>
      </c>
      <c r="I45" s="66" t="s">
        <v>145</v>
      </c>
      <c r="J45" s="66" t="s">
        <v>145</v>
      </c>
      <c r="K45" s="66" t="s">
        <v>145</v>
      </c>
    </row>
    <row r="46" spans="1:11" x14ac:dyDescent="0.25">
      <c r="A46" s="65" t="s">
        <v>150</v>
      </c>
      <c r="B46" s="66" t="s">
        <v>145</v>
      </c>
      <c r="C46" s="65">
        <v>56</v>
      </c>
      <c r="D46" s="65">
        <v>61</v>
      </c>
      <c r="E46" s="65">
        <v>62</v>
      </c>
      <c r="F46" s="66" t="s">
        <v>145</v>
      </c>
      <c r="G46" s="66" t="s">
        <v>145</v>
      </c>
      <c r="H46" s="66" t="s">
        <v>145</v>
      </c>
      <c r="I46" s="66" t="s">
        <v>145</v>
      </c>
      <c r="J46" s="66" t="s">
        <v>145</v>
      </c>
      <c r="K46" s="66" t="s">
        <v>145</v>
      </c>
    </row>
    <row r="47" spans="1:11" x14ac:dyDescent="0.25">
      <c r="A47" s="65" t="s">
        <v>149</v>
      </c>
      <c r="B47" s="66" t="s">
        <v>145</v>
      </c>
      <c r="C47" s="65">
        <v>24</v>
      </c>
      <c r="D47" s="65">
        <v>20</v>
      </c>
      <c r="E47" s="66" t="s">
        <v>145</v>
      </c>
      <c r="F47" s="66" t="s">
        <v>145</v>
      </c>
      <c r="G47" s="66" t="s">
        <v>145</v>
      </c>
      <c r="H47" s="66" t="s">
        <v>145</v>
      </c>
      <c r="I47" s="66" t="s">
        <v>145</v>
      </c>
      <c r="J47" s="66" t="s">
        <v>145</v>
      </c>
      <c r="K47" s="66" t="s">
        <v>145</v>
      </c>
    </row>
    <row r="48" spans="1:11" x14ac:dyDescent="0.25">
      <c r="A48" s="65" t="s">
        <v>148</v>
      </c>
      <c r="B48" s="66" t="s">
        <v>145</v>
      </c>
      <c r="C48" s="65">
        <v>15</v>
      </c>
      <c r="D48" s="65">
        <v>33</v>
      </c>
      <c r="E48" s="66" t="s">
        <v>145</v>
      </c>
      <c r="F48" s="66" t="s">
        <v>145</v>
      </c>
      <c r="G48" s="66" t="s">
        <v>145</v>
      </c>
      <c r="H48" s="66" t="s">
        <v>145</v>
      </c>
      <c r="I48" s="66" t="s">
        <v>145</v>
      </c>
      <c r="J48" s="66" t="s">
        <v>145</v>
      </c>
      <c r="K48" s="66" t="s">
        <v>145</v>
      </c>
    </row>
    <row r="49" spans="1:11" x14ac:dyDescent="0.25">
      <c r="A49" s="65" t="s">
        <v>147</v>
      </c>
      <c r="B49" s="66" t="s">
        <v>145</v>
      </c>
      <c r="C49" s="65">
        <v>42</v>
      </c>
      <c r="D49" s="65">
        <v>45</v>
      </c>
      <c r="E49" s="66" t="s">
        <v>145</v>
      </c>
      <c r="F49" s="66" t="s">
        <v>145</v>
      </c>
      <c r="G49" s="66" t="s">
        <v>145</v>
      </c>
      <c r="H49" s="66" t="s">
        <v>145</v>
      </c>
      <c r="I49" s="66" t="s">
        <v>145</v>
      </c>
      <c r="J49" s="66" t="s">
        <v>145</v>
      </c>
      <c r="K49" s="66" t="s">
        <v>145</v>
      </c>
    </row>
    <row r="50" spans="1:11" x14ac:dyDescent="0.25">
      <c r="A50" s="65" t="s">
        <v>146</v>
      </c>
      <c r="B50" s="66" t="s">
        <v>145</v>
      </c>
      <c r="C50" s="66" t="s">
        <v>145</v>
      </c>
      <c r="D50" s="66" t="s">
        <v>145</v>
      </c>
      <c r="E50" s="65">
        <v>57</v>
      </c>
      <c r="F50" s="66" t="s">
        <v>145</v>
      </c>
      <c r="G50" s="66" t="s">
        <v>145</v>
      </c>
      <c r="H50" s="66" t="s">
        <v>145</v>
      </c>
      <c r="I50" s="66" t="s">
        <v>145</v>
      </c>
      <c r="J50" s="66" t="s">
        <v>145</v>
      </c>
      <c r="K50" s="66" t="s">
        <v>145</v>
      </c>
    </row>
    <row r="51" spans="1:11" x14ac:dyDescent="0.25">
      <c r="A51" s="65" t="s">
        <v>144</v>
      </c>
    </row>
    <row r="53" spans="1:11" x14ac:dyDescent="0.25">
      <c r="A53" s="65" t="s">
        <v>143</v>
      </c>
      <c r="B53" s="65" t="s">
        <v>142</v>
      </c>
    </row>
    <row r="54" spans="1:11" x14ac:dyDescent="0.25">
      <c r="A54" s="65" t="s">
        <v>141</v>
      </c>
      <c r="B54" s="65" t="s">
        <v>140</v>
      </c>
    </row>
    <row r="55" spans="1:11" x14ac:dyDescent="0.25">
      <c r="A55" s="65" t="s">
        <v>139</v>
      </c>
      <c r="B55" s="65" t="s">
        <v>138</v>
      </c>
    </row>
    <row r="56" spans="1:11" x14ac:dyDescent="0.25">
      <c r="A56" s="65" t="s">
        <v>137</v>
      </c>
      <c r="B56" s="65" t="s">
        <v>136</v>
      </c>
    </row>
    <row r="57" spans="1:11" x14ac:dyDescent="0.25">
      <c r="A57" s="65" t="s">
        <v>135</v>
      </c>
      <c r="B57" s="65" t="s">
        <v>134</v>
      </c>
    </row>
    <row r="58" spans="1:11" x14ac:dyDescent="0.25">
      <c r="A58" s="65" t="s">
        <v>133</v>
      </c>
      <c r="B58" s="65" t="s">
        <v>132</v>
      </c>
    </row>
    <row r="59" spans="1:11" x14ac:dyDescent="0.25">
      <c r="A59" s="65" t="s">
        <v>131</v>
      </c>
      <c r="B59" s="65" t="s">
        <v>130</v>
      </c>
    </row>
  </sheetData>
  <pageMargins left="0.75" right="0.75" top="1" bottom="1" header="0.5" footer="0.5"/>
  <pageSetup orientation="portrait" horizontalDpi="300" verticalDpi="30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E2" sqref="E2"/>
    </sheetView>
  </sheetViews>
  <sheetFormatPr defaultRowHeight="14.5" x14ac:dyDescent="0.35"/>
  <cols>
    <col min="1" max="1" width="14.81640625" bestFit="1" customWidth="1"/>
    <col min="4" max="4" width="12.453125" bestFit="1" customWidth="1"/>
  </cols>
  <sheetData>
    <row r="1" spans="1:5" x14ac:dyDescent="0.35">
      <c r="A1" t="s">
        <v>209</v>
      </c>
      <c r="B1" t="s">
        <v>210</v>
      </c>
      <c r="D1" t="s">
        <v>224</v>
      </c>
      <c r="E1" t="s">
        <v>225</v>
      </c>
    </row>
    <row r="2" spans="1:5" x14ac:dyDescent="0.35">
      <c r="A2" s="67" t="s">
        <v>104</v>
      </c>
      <c r="B2" t="s">
        <v>206</v>
      </c>
      <c r="D2" t="str">
        <f>RIGHT(B2,1)</f>
        <v>a</v>
      </c>
      <c r="E2" t="str">
        <f>RIGHT(B2,LEN(B2)-SEARCH(" ",B2))</f>
        <v>company a</v>
      </c>
    </row>
    <row r="3" spans="1:5" x14ac:dyDescent="0.35">
      <c r="A3" s="67" t="s">
        <v>121</v>
      </c>
      <c r="B3" t="s">
        <v>207</v>
      </c>
      <c r="D3" t="str">
        <f t="shared" ref="D3:D35" si="0">RIGHT(B3,1)</f>
        <v>b</v>
      </c>
    </row>
    <row r="4" spans="1:5" x14ac:dyDescent="0.35">
      <c r="A4" s="67" t="s">
        <v>102</v>
      </c>
      <c r="B4" t="s">
        <v>208</v>
      </c>
      <c r="D4" t="str">
        <f t="shared" si="0"/>
        <v>c</v>
      </c>
    </row>
    <row r="5" spans="1:5" x14ac:dyDescent="0.35">
      <c r="A5" s="67" t="s">
        <v>104</v>
      </c>
      <c r="B5" t="s">
        <v>207</v>
      </c>
      <c r="D5" t="str">
        <f t="shared" si="0"/>
        <v>b</v>
      </c>
    </row>
    <row r="6" spans="1:5" x14ac:dyDescent="0.35">
      <c r="A6" s="67" t="s">
        <v>121</v>
      </c>
      <c r="B6" t="s">
        <v>208</v>
      </c>
      <c r="D6" t="str">
        <f t="shared" si="0"/>
        <v>c</v>
      </c>
    </row>
    <row r="7" spans="1:5" x14ac:dyDescent="0.35">
      <c r="A7" s="67" t="s">
        <v>102</v>
      </c>
      <c r="B7" t="s">
        <v>206</v>
      </c>
      <c r="D7" t="str">
        <f t="shared" si="0"/>
        <v>a</v>
      </c>
    </row>
    <row r="8" spans="1:5" x14ac:dyDescent="0.35">
      <c r="A8" s="67" t="s">
        <v>104</v>
      </c>
      <c r="B8" t="s">
        <v>208</v>
      </c>
      <c r="D8" t="str">
        <f t="shared" si="0"/>
        <v>c</v>
      </c>
    </row>
    <row r="9" spans="1:5" x14ac:dyDescent="0.35">
      <c r="A9" s="67" t="s">
        <v>121</v>
      </c>
      <c r="B9" t="s">
        <v>206</v>
      </c>
      <c r="D9" t="str">
        <f t="shared" si="0"/>
        <v>a</v>
      </c>
    </row>
    <row r="10" spans="1:5" x14ac:dyDescent="0.35">
      <c r="A10" s="67" t="s">
        <v>104</v>
      </c>
      <c r="B10" t="s">
        <v>206</v>
      </c>
      <c r="D10" t="str">
        <f t="shared" si="0"/>
        <v>a</v>
      </c>
    </row>
    <row r="11" spans="1:5" x14ac:dyDescent="0.35">
      <c r="A11" s="67" t="s">
        <v>121</v>
      </c>
      <c r="B11" t="s">
        <v>207</v>
      </c>
      <c r="D11" t="str">
        <f t="shared" si="0"/>
        <v>b</v>
      </c>
    </row>
    <row r="12" spans="1:5" x14ac:dyDescent="0.35">
      <c r="A12" s="67" t="s">
        <v>102</v>
      </c>
      <c r="B12" t="s">
        <v>208</v>
      </c>
      <c r="D12" t="str">
        <f t="shared" si="0"/>
        <v>c</v>
      </c>
    </row>
    <row r="13" spans="1:5" x14ac:dyDescent="0.35">
      <c r="A13" s="67" t="s">
        <v>104</v>
      </c>
      <c r="B13" t="s">
        <v>207</v>
      </c>
      <c r="D13" t="str">
        <f t="shared" si="0"/>
        <v>b</v>
      </c>
    </row>
    <row r="14" spans="1:5" x14ac:dyDescent="0.35">
      <c r="A14" s="67" t="s">
        <v>121</v>
      </c>
      <c r="B14" t="s">
        <v>208</v>
      </c>
      <c r="D14" t="str">
        <f t="shared" si="0"/>
        <v>c</v>
      </c>
    </row>
    <row r="15" spans="1:5" x14ac:dyDescent="0.35">
      <c r="A15" s="67" t="s">
        <v>102</v>
      </c>
      <c r="B15" t="s">
        <v>206</v>
      </c>
      <c r="D15" t="str">
        <f t="shared" si="0"/>
        <v>a</v>
      </c>
    </row>
    <row r="16" spans="1:5" x14ac:dyDescent="0.35">
      <c r="A16" s="67" t="s">
        <v>104</v>
      </c>
      <c r="B16" t="s">
        <v>208</v>
      </c>
      <c r="D16" t="str">
        <f t="shared" si="0"/>
        <v>c</v>
      </c>
    </row>
    <row r="17" spans="1:4" x14ac:dyDescent="0.35">
      <c r="A17" s="67" t="s">
        <v>121</v>
      </c>
      <c r="B17" t="s">
        <v>206</v>
      </c>
      <c r="D17" t="str">
        <f t="shared" si="0"/>
        <v>a</v>
      </c>
    </row>
    <row r="18" spans="1:4" x14ac:dyDescent="0.35">
      <c r="A18" s="67"/>
      <c r="D18" t="str">
        <f t="shared" si="0"/>
        <v/>
      </c>
    </row>
    <row r="19" spans="1:4" x14ac:dyDescent="0.35">
      <c r="A19" s="67" t="s">
        <v>104</v>
      </c>
      <c r="B19" t="s">
        <v>206</v>
      </c>
      <c r="D19" t="str">
        <f t="shared" si="0"/>
        <v>a</v>
      </c>
    </row>
    <row r="20" spans="1:4" x14ac:dyDescent="0.35">
      <c r="A20" s="67" t="s">
        <v>121</v>
      </c>
      <c r="B20" t="s">
        <v>207</v>
      </c>
      <c r="D20" t="str">
        <f t="shared" si="0"/>
        <v>b</v>
      </c>
    </row>
    <row r="21" spans="1:4" x14ac:dyDescent="0.35">
      <c r="A21" s="67" t="s">
        <v>102</v>
      </c>
      <c r="B21" t="s">
        <v>208</v>
      </c>
      <c r="D21" t="str">
        <f t="shared" si="0"/>
        <v>c</v>
      </c>
    </row>
    <row r="22" spans="1:4" x14ac:dyDescent="0.35">
      <c r="A22" s="67" t="s">
        <v>104</v>
      </c>
      <c r="B22" t="s">
        <v>207</v>
      </c>
      <c r="D22" t="str">
        <f t="shared" si="0"/>
        <v>b</v>
      </c>
    </row>
    <row r="23" spans="1:4" x14ac:dyDescent="0.35">
      <c r="A23" s="67" t="s">
        <v>121</v>
      </c>
      <c r="B23" t="s">
        <v>208</v>
      </c>
      <c r="D23" t="str">
        <f t="shared" si="0"/>
        <v>c</v>
      </c>
    </row>
    <row r="24" spans="1:4" x14ac:dyDescent="0.35">
      <c r="A24" s="67" t="s">
        <v>102</v>
      </c>
      <c r="B24" t="s">
        <v>206</v>
      </c>
      <c r="D24" t="str">
        <f t="shared" si="0"/>
        <v>a</v>
      </c>
    </row>
    <row r="25" spans="1:4" x14ac:dyDescent="0.35">
      <c r="A25" s="67" t="s">
        <v>104</v>
      </c>
      <c r="B25" t="s">
        <v>208</v>
      </c>
      <c r="D25" t="str">
        <f t="shared" si="0"/>
        <v>c</v>
      </c>
    </row>
    <row r="26" spans="1:4" x14ac:dyDescent="0.35">
      <c r="A26" s="67" t="s">
        <v>121</v>
      </c>
      <c r="B26" t="s">
        <v>206</v>
      </c>
      <c r="D26" t="str">
        <f t="shared" si="0"/>
        <v>a</v>
      </c>
    </row>
    <row r="27" spans="1:4" x14ac:dyDescent="0.35">
      <c r="A27" s="67"/>
      <c r="D27" t="str">
        <f t="shared" si="0"/>
        <v/>
      </c>
    </row>
    <row r="28" spans="1:4" x14ac:dyDescent="0.35">
      <c r="A28" s="67" t="s">
        <v>104</v>
      </c>
      <c r="B28" t="s">
        <v>206</v>
      </c>
      <c r="D28" t="str">
        <f t="shared" si="0"/>
        <v>a</v>
      </c>
    </row>
    <row r="29" spans="1:4" x14ac:dyDescent="0.35">
      <c r="A29" s="67" t="s">
        <v>121</v>
      </c>
      <c r="B29" t="s">
        <v>207</v>
      </c>
      <c r="D29" t="str">
        <f t="shared" si="0"/>
        <v>b</v>
      </c>
    </row>
    <row r="30" spans="1:4" x14ac:dyDescent="0.35">
      <c r="A30" s="67" t="s">
        <v>102</v>
      </c>
      <c r="B30" t="s">
        <v>208</v>
      </c>
      <c r="D30" t="str">
        <f t="shared" si="0"/>
        <v>c</v>
      </c>
    </row>
    <row r="31" spans="1:4" x14ac:dyDescent="0.35">
      <c r="A31" s="67" t="s">
        <v>104</v>
      </c>
      <c r="B31" t="s">
        <v>207</v>
      </c>
      <c r="D31" t="str">
        <f t="shared" si="0"/>
        <v>b</v>
      </c>
    </row>
    <row r="32" spans="1:4" x14ac:dyDescent="0.35">
      <c r="A32" s="67" t="s">
        <v>121</v>
      </c>
      <c r="B32" t="s">
        <v>208</v>
      </c>
      <c r="D32" t="str">
        <f t="shared" si="0"/>
        <v>c</v>
      </c>
    </row>
    <row r="33" spans="1:4" x14ac:dyDescent="0.35">
      <c r="A33" s="67" t="s">
        <v>102</v>
      </c>
      <c r="B33" t="s">
        <v>206</v>
      </c>
      <c r="D33" t="str">
        <f t="shared" si="0"/>
        <v>a</v>
      </c>
    </row>
    <row r="34" spans="1:4" x14ac:dyDescent="0.35">
      <c r="A34" s="67" t="s">
        <v>104</v>
      </c>
      <c r="B34" t="s">
        <v>208</v>
      </c>
      <c r="D34" t="str">
        <f t="shared" si="0"/>
        <v>c</v>
      </c>
    </row>
    <row r="35" spans="1:4" x14ac:dyDescent="0.35">
      <c r="A35" s="67" t="s">
        <v>121</v>
      </c>
      <c r="B35" t="s">
        <v>206</v>
      </c>
      <c r="D35" t="str">
        <f t="shared" si="0"/>
        <v>a</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M33" sqref="M33"/>
    </sheetView>
  </sheetViews>
  <sheetFormatPr defaultRowHeight="14.5" x14ac:dyDescent="0.35"/>
  <sheetData>
    <row r="1" spans="1:2" x14ac:dyDescent="0.35">
      <c r="A1" t="s">
        <v>210</v>
      </c>
      <c r="B1" t="s">
        <v>223</v>
      </c>
    </row>
    <row r="2" spans="1:2" x14ac:dyDescent="0.35">
      <c r="A2" s="67" t="s">
        <v>211</v>
      </c>
      <c r="B2" t="s">
        <v>212</v>
      </c>
    </row>
    <row r="3" spans="1:2" x14ac:dyDescent="0.35">
      <c r="A3" s="67" t="s">
        <v>213</v>
      </c>
      <c r="B3" t="s">
        <v>214</v>
      </c>
    </row>
    <row r="4" spans="1:2" x14ac:dyDescent="0.35">
      <c r="A4" s="67" t="s">
        <v>215</v>
      </c>
      <c r="B4" t="s">
        <v>216</v>
      </c>
    </row>
    <row r="5" spans="1:2" x14ac:dyDescent="0.35">
      <c r="A5" s="67" t="s">
        <v>217</v>
      </c>
      <c r="B5" t="s">
        <v>218</v>
      </c>
    </row>
    <row r="6" spans="1:2" x14ac:dyDescent="0.35">
      <c r="A6" s="67" t="s">
        <v>211</v>
      </c>
      <c r="B6" t="s">
        <v>219</v>
      </c>
    </row>
    <row r="7" spans="1:2" x14ac:dyDescent="0.35">
      <c r="A7" s="67" t="s">
        <v>213</v>
      </c>
      <c r="B7" t="s">
        <v>220</v>
      </c>
    </row>
    <row r="8" spans="1:2" x14ac:dyDescent="0.35">
      <c r="A8" s="67" t="s">
        <v>215</v>
      </c>
      <c r="B8" t="s">
        <v>221</v>
      </c>
    </row>
    <row r="9" spans="1:2" x14ac:dyDescent="0.35">
      <c r="A9" s="67" t="s">
        <v>211</v>
      </c>
      <c r="B9" t="s">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0"/>
  <sheetViews>
    <sheetView showGridLines="0" workbookViewId="0">
      <selection activeCell="B40" sqref="B40"/>
    </sheetView>
  </sheetViews>
  <sheetFormatPr defaultRowHeight="14.5" outlineLevelRow="1" outlineLevelCol="1" x14ac:dyDescent="0.35"/>
  <cols>
    <col min="2" max="2" width="5.08984375" customWidth="1"/>
    <col min="3" max="5" width="15.7265625" bestFit="1" customWidth="1" outlineLevel="1"/>
  </cols>
  <sheetData>
    <row r="1" spans="1:5" ht="15.5" x14ac:dyDescent="0.35">
      <c r="A1" s="55" t="s">
        <v>122</v>
      </c>
      <c r="B1" s="55"/>
      <c r="C1" s="60"/>
      <c r="D1" s="60"/>
      <c r="E1" s="60"/>
    </row>
    <row r="2" spans="1:5" ht="15.5" collapsed="1" x14ac:dyDescent="0.35">
      <c r="A2" s="54"/>
      <c r="B2" s="54"/>
      <c r="C2" s="61" t="s">
        <v>117</v>
      </c>
      <c r="D2" s="61" t="s">
        <v>114</v>
      </c>
      <c r="E2" s="61" t="s">
        <v>115</v>
      </c>
    </row>
    <row r="3" spans="1:5" ht="42" hidden="1" outlineLevel="1" x14ac:dyDescent="0.35">
      <c r="A3" s="57"/>
      <c r="B3" s="57"/>
      <c r="C3" s="51"/>
      <c r="D3" s="63" t="s">
        <v>119</v>
      </c>
      <c r="E3" s="63" t="s">
        <v>119</v>
      </c>
    </row>
    <row r="4" spans="1:5" x14ac:dyDescent="0.35">
      <c r="A4" s="58" t="s">
        <v>116</v>
      </c>
      <c r="B4" s="58"/>
      <c r="C4" s="56"/>
      <c r="D4" s="56"/>
      <c r="E4" s="56"/>
    </row>
    <row r="5" spans="1:5" outlineLevel="1" x14ac:dyDescent="0.35">
      <c r="A5" s="57"/>
      <c r="B5" s="57" t="s">
        <v>120</v>
      </c>
      <c r="C5" s="52">
        <v>0.15</v>
      </c>
      <c r="D5" s="62">
        <v>0.1</v>
      </c>
      <c r="E5" s="52">
        <v>0.15</v>
      </c>
    </row>
    <row r="6" spans="1:5" outlineLevel="1" x14ac:dyDescent="0.35">
      <c r="A6" s="57"/>
      <c r="B6" s="57" t="s">
        <v>121</v>
      </c>
      <c r="C6" s="52">
        <v>0.25</v>
      </c>
      <c r="D6" s="52">
        <v>0.25</v>
      </c>
      <c r="E6" s="62">
        <v>0.2</v>
      </c>
    </row>
    <row r="7" spans="1:5" x14ac:dyDescent="0.35">
      <c r="A7" s="58" t="s">
        <v>118</v>
      </c>
      <c r="B7" s="58"/>
      <c r="C7" s="56"/>
      <c r="D7" s="56"/>
      <c r="E7" s="56"/>
    </row>
    <row r="8" spans="1:5" ht="15" outlineLevel="1" thickBot="1" x14ac:dyDescent="0.4">
      <c r="A8" s="59"/>
      <c r="B8" s="59" t="s">
        <v>105</v>
      </c>
      <c r="C8" s="53">
        <v>150000</v>
      </c>
      <c r="D8" s="53">
        <v>130000</v>
      </c>
      <c r="E8" s="53">
        <v>138000</v>
      </c>
    </row>
    <row r="39" spans="1:2" x14ac:dyDescent="0.35">
      <c r="A39" t="s">
        <v>127</v>
      </c>
    </row>
    <row r="40" spans="1:2" x14ac:dyDescent="0.35">
      <c r="A40" t="s">
        <v>128</v>
      </c>
      <c r="B40">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0"/>
  <sheetViews>
    <sheetView workbookViewId="0">
      <selection activeCell="F8" sqref="F8"/>
    </sheetView>
  </sheetViews>
  <sheetFormatPr defaultRowHeight="14.5" x14ac:dyDescent="0.35"/>
  <cols>
    <col min="1" max="1" width="10.26953125" customWidth="1"/>
    <col min="2" max="2" width="15.1796875" bestFit="1" customWidth="1"/>
    <col min="3" max="3" width="12.36328125" bestFit="1" customWidth="1"/>
    <col min="4" max="4" width="14.90625" bestFit="1" customWidth="1"/>
    <col min="6" max="6" width="29" bestFit="1" customWidth="1"/>
  </cols>
  <sheetData>
    <row r="2" spans="1:6" x14ac:dyDescent="0.35">
      <c r="A2" t="s">
        <v>106</v>
      </c>
      <c r="B2" s="49" t="s">
        <v>107</v>
      </c>
      <c r="C2" s="42" t="s">
        <v>108</v>
      </c>
      <c r="D2" s="49" t="s">
        <v>109</v>
      </c>
      <c r="F2" t="s">
        <v>129</v>
      </c>
    </row>
    <row r="3" spans="1:6" x14ac:dyDescent="0.35">
      <c r="A3" t="s">
        <v>102</v>
      </c>
      <c r="B3" s="50">
        <v>150000</v>
      </c>
      <c r="C3" s="42">
        <v>0.2</v>
      </c>
      <c r="D3" s="50">
        <f>Table4[[#This Row],[R&amp;D Funds]]*Table4[[#This Row],[Revenue]]</f>
        <v>30000</v>
      </c>
      <c r="F3" t="e">
        <f>IF('Pivot Report:R&amp;D funds'!B40 = 32,"yes","no")</f>
        <v>#REF!</v>
      </c>
    </row>
    <row r="4" spans="1:6" x14ac:dyDescent="0.35">
      <c r="A4" t="s">
        <v>103</v>
      </c>
      <c r="B4" s="50">
        <v>240000</v>
      </c>
      <c r="C4" s="42">
        <v>0.25</v>
      </c>
      <c r="D4" s="50">
        <f>Table4[[#This Row],[R&amp;D Funds]]*Table4[[#This Row],[Revenue]]</f>
        <v>60000</v>
      </c>
    </row>
    <row r="5" spans="1:6" x14ac:dyDescent="0.35">
      <c r="A5" t="s">
        <v>104</v>
      </c>
      <c r="B5" s="50">
        <v>400000</v>
      </c>
      <c r="C5" s="42">
        <v>0.15</v>
      </c>
      <c r="D5" s="50">
        <f>Table4[[#This Row],[R&amp;D Funds]]*Table4[[#This Row],[Revenue]]</f>
        <v>60000</v>
      </c>
    </row>
    <row r="6" spans="1:6" x14ac:dyDescent="0.35">
      <c r="A6" t="s">
        <v>105</v>
      </c>
      <c r="B6" s="50">
        <f>SUM(B3:B5)</f>
        <v>790000</v>
      </c>
      <c r="C6" s="49"/>
      <c r="D6" s="50">
        <f>SUM(D3:D5)</f>
        <v>150000</v>
      </c>
    </row>
    <row r="7" spans="1:6" x14ac:dyDescent="0.35">
      <c r="B7" s="49"/>
      <c r="C7" s="49" t="s">
        <v>110</v>
      </c>
      <c r="D7" s="50">
        <v>150000</v>
      </c>
    </row>
    <row r="39" spans="1:2" x14ac:dyDescent="0.35">
      <c r="A39" t="s">
        <v>127</v>
      </c>
    </row>
    <row r="40" spans="1:2" x14ac:dyDescent="0.35">
      <c r="A40" t="s">
        <v>128</v>
      </c>
      <c r="B40">
        <v>32</v>
      </c>
    </row>
  </sheetData>
  <scenarios current="1" show="0" sqref="D6">
    <scenario name="Iass - percemtage" locked="1" count="1" user="tyler jones" comment="Created by tyler jones on 8/13/2017_x000a_Modified by tyler jones on 8/13/2017">
      <inputCells r="C5" val="0.1" numFmtId="9"/>
    </scenario>
    <scenario name="Paas minus percent" locked="1" count="1" user="tyler jones" comment="Created by tyler jones on 8/13/2017_x000a_Modified by tyler jones on 8/13/2017">
      <inputCells r="C4" val="0.2" numFmtId="9"/>
    </scenario>
  </scenario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1</vt:i4>
      </vt:variant>
      <vt:variant>
        <vt:lpstr>Named Ranges</vt:lpstr>
      </vt:variant>
      <vt:variant>
        <vt:i4>2</vt:i4>
      </vt:variant>
    </vt:vector>
  </HeadingPairs>
  <TitlesOfParts>
    <vt:vector size="13" baseType="lpstr">
      <vt:lpstr>Pivot Report</vt:lpstr>
      <vt:lpstr>Copy Of Orders</vt:lpstr>
      <vt:lpstr>client cost</vt:lpstr>
      <vt:lpstr>household internet</vt:lpstr>
      <vt:lpstr>increase cost</vt:lpstr>
      <vt:lpstr>import from web</vt:lpstr>
      <vt:lpstr>text to columns</vt:lpstr>
      <vt:lpstr>text to column_2</vt:lpstr>
      <vt:lpstr>Lowered R&amp;D revenue</vt:lpstr>
      <vt:lpstr>R&amp;D funds</vt:lpstr>
      <vt:lpstr>PivotChart</vt:lpstr>
      <vt:lpstr>first</vt:lpstr>
      <vt:lpstr>'household internet'!isoc_ci_in_h_1_Data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jones</dc:creator>
  <cp:lastModifiedBy>tyler jones</cp:lastModifiedBy>
  <dcterms:created xsi:type="dcterms:W3CDTF">2017-08-12T23:27:14Z</dcterms:created>
  <dcterms:modified xsi:type="dcterms:W3CDTF">2017-08-14T02:31:34Z</dcterms:modified>
</cp:coreProperties>
</file>