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LED Words" sheetId="1" r:id="rId1"/>
    <sheet name="Parts List" sheetId="2" r:id="rId2"/>
    <sheet name="Laser Cut Layout" sheetId="3" r:id="rId3"/>
  </sheets>
  <calcPr calcId="152511"/>
</workbook>
</file>

<file path=xl/calcChain.xml><?xml version="1.0" encoding="utf-8"?>
<calcChain xmlns="http://schemas.openxmlformats.org/spreadsheetml/2006/main">
  <c r="C34" i="2" l="1"/>
  <c r="C33" i="2"/>
  <c r="C32" i="2"/>
  <c r="A43" i="1"/>
  <c r="D24" i="1" l="1"/>
  <c r="C6" i="2" l="1"/>
  <c r="C31" i="2"/>
  <c r="C27" i="2"/>
  <c r="C20" i="2"/>
  <c r="C17" i="2"/>
  <c r="C25" i="2" l="1"/>
  <c r="C24" i="2"/>
  <c r="C23" i="2"/>
  <c r="C11" i="2"/>
  <c r="C5" i="2" l="1"/>
  <c r="L6" i="1"/>
  <c r="M6" i="1" s="1"/>
  <c r="L18" i="1"/>
  <c r="G24" i="1"/>
  <c r="G25" i="1" s="1"/>
  <c r="H24" i="1"/>
  <c r="H25" i="1" s="1"/>
  <c r="F24" i="1"/>
  <c r="F2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D25" i="1" l="1"/>
  <c r="C28" i="2"/>
  <c r="C29" i="2"/>
  <c r="C30" i="2"/>
  <c r="C26" i="2"/>
  <c r="B35" i="2" s="1"/>
  <c r="C21" i="2"/>
  <c r="C19" i="2"/>
  <c r="C18" i="2"/>
  <c r="C14" i="2" l="1"/>
  <c r="C15" i="2"/>
  <c r="C16" i="2"/>
  <c r="C13" i="2"/>
  <c r="C3" i="2"/>
  <c r="C4" i="2"/>
  <c r="C7" i="2"/>
  <c r="C8" i="2"/>
  <c r="C9" i="2"/>
  <c r="C10" i="2"/>
  <c r="C12" i="2"/>
  <c r="C2" i="2"/>
</calcChain>
</file>

<file path=xl/sharedStrings.xml><?xml version="1.0" encoding="utf-8"?>
<sst xmlns="http://schemas.openxmlformats.org/spreadsheetml/2006/main" count="514" uniqueCount="253">
  <si>
    <t>One</t>
  </si>
  <si>
    <t>Two</t>
  </si>
  <si>
    <t>Three</t>
  </si>
  <si>
    <t>Four</t>
  </si>
  <si>
    <t>Six</t>
  </si>
  <si>
    <t>Seven</t>
  </si>
  <si>
    <t>Eight</t>
  </si>
  <si>
    <t>Nine</t>
  </si>
  <si>
    <t>Eleven</t>
  </si>
  <si>
    <t>Twelve</t>
  </si>
  <si>
    <t>Half</t>
  </si>
  <si>
    <t>A</t>
  </si>
  <si>
    <t>To</t>
  </si>
  <si>
    <t>Past</t>
  </si>
  <si>
    <t>Oclock</t>
  </si>
  <si>
    <t>Twenty</t>
  </si>
  <si>
    <t>Minutes</t>
  </si>
  <si>
    <t>Word</t>
  </si>
  <si>
    <t>Length</t>
  </si>
  <si>
    <t>It Is</t>
  </si>
  <si>
    <t>Series Voltage</t>
  </si>
  <si>
    <t>Total Words</t>
  </si>
  <si>
    <t>A Quarter</t>
  </si>
  <si>
    <t>Total Channels</t>
  </si>
  <si>
    <t>Nomenclature</t>
  </si>
  <si>
    <t>Part Number</t>
  </si>
  <si>
    <t>Source</t>
  </si>
  <si>
    <t>Arduino Uno</t>
  </si>
  <si>
    <t>Qty</t>
  </si>
  <si>
    <t>Cost Each</t>
  </si>
  <si>
    <t>Vendor PN</t>
  </si>
  <si>
    <t>Vendor</t>
  </si>
  <si>
    <t>Maxim Integrated</t>
  </si>
  <si>
    <t>Lights</t>
  </si>
  <si>
    <t>3 LED</t>
  </si>
  <si>
    <t>2 LED</t>
  </si>
  <si>
    <t>4 LED</t>
  </si>
  <si>
    <t>Vdd</t>
  </si>
  <si>
    <t>Io</t>
  </si>
  <si>
    <t>V</t>
  </si>
  <si>
    <t>Ohms</t>
  </si>
  <si>
    <t>Channels</t>
  </si>
  <si>
    <t>Chips</t>
  </si>
  <si>
    <t>evilmadscientist.com</t>
  </si>
  <si>
    <t>digikey.com</t>
  </si>
  <si>
    <t>BL-L513UWC</t>
  </si>
  <si>
    <t>Betlux Electronics</t>
  </si>
  <si>
    <t>8 Ch SPI Control LED Driver</t>
  </si>
  <si>
    <t>296-24383-5-ND</t>
  </si>
  <si>
    <t>TLC5916IN</t>
  </si>
  <si>
    <t>TI</t>
  </si>
  <si>
    <t>Real Time Clock</t>
  </si>
  <si>
    <t>DS1305+-ND</t>
  </si>
  <si>
    <t>DS1305+</t>
  </si>
  <si>
    <t>32.768kHz Quartz Oscillator</t>
  </si>
  <si>
    <t>728-1000-ND</t>
  </si>
  <si>
    <t>VT200F-6PF20PPM</t>
  </si>
  <si>
    <t>Seiko Instruments</t>
  </si>
  <si>
    <t>620 Ohm 2W Resistor</t>
  </si>
  <si>
    <t>620W-2-ND</t>
  </si>
  <si>
    <t>RSF200JB-73-620R</t>
  </si>
  <si>
    <t>Yageo</t>
  </si>
  <si>
    <t>CUI Inc</t>
  </si>
  <si>
    <t>12V to 9V Regulator</t>
  </si>
  <si>
    <t>LM7809ACT</t>
  </si>
  <si>
    <t>LM7809ACT-ND</t>
  </si>
  <si>
    <t>Fairchild Semiconductor</t>
  </si>
  <si>
    <t>12V - 2A Wall Plug</t>
  </si>
  <si>
    <t>T1071-P5P-ND</t>
  </si>
  <si>
    <t>EPSA120200U-P5P-SZ</t>
  </si>
  <si>
    <t>White Clear LED 5mm</t>
  </si>
  <si>
    <t>Total Projected Cost:</t>
  </si>
  <si>
    <t>Total Cost</t>
  </si>
  <si>
    <t>Arduino Uno R3</t>
  </si>
  <si>
    <t>sparkfun.com</t>
  </si>
  <si>
    <t>DEV-11021</t>
  </si>
  <si>
    <t>Arduino</t>
  </si>
  <si>
    <t>DC Power Jack</t>
  </si>
  <si>
    <t>CP-024A-ND</t>
  </si>
  <si>
    <t>PR-002A</t>
  </si>
  <si>
    <t>DC power Plug</t>
  </si>
  <si>
    <t>CP3-002AH-ND</t>
  </si>
  <si>
    <t>PP3-002AH</t>
  </si>
  <si>
    <t>Capacitor 0.1 uF</t>
  </si>
  <si>
    <t>Capacitor 0.33 uF</t>
  </si>
  <si>
    <t>10k Ohm Resistor</t>
  </si>
  <si>
    <t>Coin Battery Holder for RTC - CR2032 Size</t>
  </si>
  <si>
    <t>3V Coin Batt for RTC - CR2032</t>
  </si>
  <si>
    <t>P189-ND</t>
  </si>
  <si>
    <t>CR2032</t>
  </si>
  <si>
    <t>Panasonic</t>
  </si>
  <si>
    <t>S8421-45R</t>
  </si>
  <si>
    <t>Harwin Inc</t>
  </si>
  <si>
    <t>CF14JT10K0CT-ND</t>
  </si>
  <si>
    <t>CF14JT10K0</t>
  </si>
  <si>
    <t>Stackpole Electronics</t>
  </si>
  <si>
    <t>Nichicon</t>
  </si>
  <si>
    <t>Cut to Size</t>
  </si>
  <si>
    <t>interstateplastics.com</t>
  </si>
  <si>
    <t>interstate plastics</t>
  </si>
  <si>
    <t>Laser Cut Front - Cherry (Dad)</t>
  </si>
  <si>
    <t>Laser Cut Front - Birch (Michael)</t>
  </si>
  <si>
    <t>ponoko.com</t>
  </si>
  <si>
    <t>LED Board 0.25" Ply/MDF</t>
  </si>
  <si>
    <t>I</t>
  </si>
  <si>
    <t>T</t>
  </si>
  <si>
    <t>S</t>
  </si>
  <si>
    <t>E</t>
  </si>
  <si>
    <t>N</t>
  </si>
  <si>
    <t>H</t>
  </si>
  <si>
    <t>L</t>
  </si>
  <si>
    <t>F</t>
  </si>
  <si>
    <t>Y</t>
  </si>
  <si>
    <t>Q</t>
  </si>
  <si>
    <t>U</t>
  </si>
  <si>
    <t>R</t>
  </si>
  <si>
    <t>M</t>
  </si>
  <si>
    <t>P</t>
  </si>
  <si>
    <t>O</t>
  </si>
  <si>
    <t>B</t>
  </si>
  <si>
    <t>D</t>
  </si>
  <si>
    <t>X</t>
  </si>
  <si>
    <t>C</t>
  </si>
  <si>
    <t>G</t>
  </si>
  <si>
    <t>W</t>
  </si>
  <si>
    <t>K</t>
  </si>
  <si>
    <t>J</t>
  </si>
  <si>
    <t xml:space="preserve">E </t>
  </si>
  <si>
    <t xml:space="preserve">O </t>
  </si>
  <si>
    <t>952-1737-1-ND</t>
  </si>
  <si>
    <t>x</t>
  </si>
  <si>
    <t>V Drop Per LED</t>
  </si>
  <si>
    <t>Vg</t>
  </si>
  <si>
    <t>TLC5916 Parameters</t>
  </si>
  <si>
    <t>CM</t>
  </si>
  <si>
    <t>Rext</t>
  </si>
  <si>
    <t>RGB Words</t>
  </si>
  <si>
    <t>Happy</t>
  </si>
  <si>
    <t>Birthday</t>
  </si>
  <si>
    <t>Michael</t>
  </si>
  <si>
    <t>LEDs</t>
  </si>
  <si>
    <t>Current Draw (@20mA)</t>
  </si>
  <si>
    <t>RGB Addressable, PTH</t>
  </si>
  <si>
    <t>COM-12999</t>
  </si>
  <si>
    <t>APA-106-F5</t>
  </si>
  <si>
    <t>UMA1HR33MDD1TP</t>
  </si>
  <si>
    <t>493-10331-1-ND</t>
  </si>
  <si>
    <t>493-10465-1-ND</t>
  </si>
  <si>
    <t>UMV1H0R1MFD1TP</t>
  </si>
  <si>
    <t>12V to 5V Regulator</t>
  </si>
  <si>
    <t>1x6 0.1" Pin Header</t>
  </si>
  <si>
    <t>3M9451-ND</t>
  </si>
  <si>
    <t>Capacitor 1000 uF</t>
  </si>
  <si>
    <t>493-1467-ND</t>
  </si>
  <si>
    <t>UHE0J102MPD</t>
  </si>
  <si>
    <t>420 Ohm Resistor</t>
  </si>
  <si>
    <t>CF14JT200RCT-ND</t>
  </si>
  <si>
    <t>CF14JT200R</t>
  </si>
  <si>
    <t>7.1" x 7.1"x 0.118" Acrylic Sheet - Clear Film Masked (PMMA)</t>
  </si>
  <si>
    <t>Acrylic Sheet - Clear Film Masked (PMMA)</t>
  </si>
  <si>
    <t>7.1" x 7.1"x 0.118" Acrylic Sheet - White 2447 / WRT31 Extruded Paper-Masked (Translucent 55%)</t>
  </si>
  <si>
    <t>ACRYLIC SHEET - WHITE 2447 / WRT31 EXTRUDED PAPER-MASKED (TRANSLUCENT 55%) 55% Light Transmission, Translucent PMMA, Poly(methyl methacrylate)</t>
  </si>
  <si>
    <t>Border Wood</t>
  </si>
  <si>
    <t>rockler.com</t>
  </si>
  <si>
    <t>woodcraft.com</t>
  </si>
  <si>
    <t>3mmx12"x12" Baltic Birch</t>
  </si>
  <si>
    <t>0.5"x5"x48" Walnut</t>
  </si>
  <si>
    <t>Momentary Pushbutton - White</t>
  </si>
  <si>
    <t>COM-11967</t>
  </si>
  <si>
    <t>2x7 0.1" DIP Cable</t>
  </si>
  <si>
    <t>H2MXH-1418M</t>
  </si>
  <si>
    <t>2x10 0.1" DIP Cable</t>
  </si>
  <si>
    <t>H2MXH-2018M</t>
  </si>
  <si>
    <t>Assmann WSW Components</t>
  </si>
  <si>
    <t>Pinout MSB</t>
  </si>
  <si>
    <t>3LED3</t>
  </si>
  <si>
    <t>3LED2</t>
  </si>
  <si>
    <t>3LED1</t>
  </si>
  <si>
    <t>4LED2</t>
  </si>
  <si>
    <t>4LED1</t>
  </si>
  <si>
    <t>2LED</t>
  </si>
  <si>
    <t>48 bits</t>
  </si>
  <si>
    <t>SIX</t>
  </si>
  <si>
    <t>ONE</t>
  </si>
  <si>
    <t>IT IS</t>
  </si>
  <si>
    <t>AQUA</t>
  </si>
  <si>
    <t>RTER</t>
  </si>
  <si>
    <t>HALF</t>
  </si>
  <si>
    <t>PAST</t>
  </si>
  <si>
    <t>FOUR</t>
  </si>
  <si>
    <t>NINE</t>
  </si>
  <si>
    <t>TO</t>
  </si>
  <si>
    <t>NTY</t>
  </si>
  <si>
    <t>ELE</t>
  </si>
  <si>
    <t>VEN</t>
  </si>
  <si>
    <t>TWO</t>
  </si>
  <si>
    <t>LVE</t>
  </si>
  <si>
    <t>OCL</t>
  </si>
  <si>
    <t>OCK</t>
  </si>
  <si>
    <t>Pin</t>
  </si>
  <si>
    <t>THR</t>
  </si>
  <si>
    <t>EE</t>
  </si>
  <si>
    <t>EN</t>
  </si>
  <si>
    <t>SEV</t>
  </si>
  <si>
    <t>EIG</t>
  </si>
  <si>
    <t>HT</t>
  </si>
  <si>
    <t>FIVEtop</t>
  </si>
  <si>
    <t>FIVEbot</t>
  </si>
  <si>
    <t>MINU</t>
  </si>
  <si>
    <t>TES</t>
  </si>
  <si>
    <t>TWEtop</t>
  </si>
  <si>
    <t>TWEbot</t>
  </si>
  <si>
    <t>TENtop</t>
  </si>
  <si>
    <t>TENbot</t>
  </si>
  <si>
    <t>LED Chip Code</t>
  </si>
  <si>
    <t>0x00 04 00 00 00 00</t>
  </si>
  <si>
    <t>0x00 00 04 00 00 00</t>
  </si>
  <si>
    <t>0x00 00 10 00 00 01</t>
  </si>
  <si>
    <t>0x00 00 00 00 04 00</t>
  </si>
  <si>
    <t>0x00 00 00 00 20 00</t>
  </si>
  <si>
    <t>0x00 02 00 00 00 00</t>
  </si>
  <si>
    <t>0x00 20 00 00 00 02</t>
  </si>
  <si>
    <t>0x00 08 00 00 00 04</t>
  </si>
  <si>
    <t>0x00 00 00 00 01 00</t>
  </si>
  <si>
    <t>0x00 00 08 00 00 00</t>
  </si>
  <si>
    <t>Tenbot</t>
  </si>
  <si>
    <t>Fivebot</t>
  </si>
  <si>
    <t>0x00 10 20 00 00 00</t>
  </si>
  <si>
    <t>0x00 80 01 00 00 00</t>
  </si>
  <si>
    <t>0x00 00 42 00 00 00</t>
  </si>
  <si>
    <t>0x00 00 00 02 00 00</t>
  </si>
  <si>
    <t>Tentop</t>
  </si>
  <si>
    <t>0x00 01 00 00 00 00</t>
  </si>
  <si>
    <t>0x00 00 00 00 40 00</t>
  </si>
  <si>
    <t>0x00 40 80 00 00 00</t>
  </si>
  <si>
    <t>Fivetop</t>
  </si>
  <si>
    <t>0x00 00 00 00 02 00</t>
  </si>
  <si>
    <t>0x01 00 00 00 10 00</t>
  </si>
  <si>
    <t>0x00 00 00 00 08 00</t>
  </si>
  <si>
    <t>0x00 00 00 00 00 08</t>
  </si>
  <si>
    <t>0x00 00 00 01 80 00</t>
  </si>
  <si>
    <t>V7805-2000R</t>
  </si>
  <si>
    <t>102-2188-ND</t>
  </si>
  <si>
    <t>Mounting Screws</t>
  </si>
  <si>
    <t>Mounting Standoffs</t>
  </si>
  <si>
    <t>Keystone Electronics</t>
  </si>
  <si>
    <t>36-9502-ND</t>
  </si>
  <si>
    <t>36-4694-ND</t>
  </si>
  <si>
    <t>952-1962-ND</t>
  </si>
  <si>
    <t>Mounting Standoff Nuts</t>
  </si>
  <si>
    <t>Flat Slotted 4-40 0.5" Screw</t>
  </si>
  <si>
    <t>0.25" 4-40 thread spacer</t>
  </si>
  <si>
    <t>4-40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</si>
</sst>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Octin Stencil Free"/>
    </font>
    <font>
      <sz val="11"/>
      <color theme="1"/>
      <name val="TC Lase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9" workbookViewId="0">
      <selection activeCell="A43" sqref="A43"/>
    </sheetView>
  </sheetViews>
  <sheetFormatPr defaultRowHeight="14.4"/>
  <cols>
    <col min="1" max="1" width="11.5546875" bestFit="1" customWidth="1"/>
    <col min="3" max="3" width="14.109375" bestFit="1" customWidth="1"/>
    <col min="5" max="5" width="17.44140625" bestFit="1" customWidth="1"/>
  </cols>
  <sheetData>
    <row r="1" spans="1:13">
      <c r="A1" t="s">
        <v>17</v>
      </c>
      <c r="B1" t="s">
        <v>18</v>
      </c>
      <c r="C1" t="s">
        <v>20</v>
      </c>
      <c r="D1" t="s">
        <v>33</v>
      </c>
      <c r="E1" t="s">
        <v>214</v>
      </c>
      <c r="F1" t="s">
        <v>35</v>
      </c>
      <c r="G1" t="s">
        <v>34</v>
      </c>
      <c r="H1" t="s">
        <v>36</v>
      </c>
      <c r="K1" t="s">
        <v>136</v>
      </c>
      <c r="L1" t="s">
        <v>33</v>
      </c>
    </row>
    <row r="2" spans="1:13">
      <c r="A2" t="s">
        <v>0</v>
      </c>
      <c r="B2">
        <v>3</v>
      </c>
      <c r="C2">
        <f>B2*$B$24</f>
        <v>8.1000000000000014</v>
      </c>
      <c r="D2">
        <v>3</v>
      </c>
      <c r="E2" t="s">
        <v>215</v>
      </c>
      <c r="G2">
        <v>1</v>
      </c>
      <c r="K2" t="s">
        <v>137</v>
      </c>
      <c r="L2">
        <v>5</v>
      </c>
    </row>
    <row r="3" spans="1:13">
      <c r="A3" t="s">
        <v>1</v>
      </c>
      <c r="B3">
        <v>3</v>
      </c>
      <c r="C3">
        <f t="shared" ref="C3:C24" si="0">B3*$B$24</f>
        <v>8.1000000000000014</v>
      </c>
      <c r="D3">
        <v>3</v>
      </c>
      <c r="E3" t="s">
        <v>216</v>
      </c>
      <c r="G3">
        <v>1</v>
      </c>
      <c r="K3" t="s">
        <v>138</v>
      </c>
      <c r="L3">
        <v>8</v>
      </c>
    </row>
    <row r="4" spans="1:13">
      <c r="A4" t="s">
        <v>2</v>
      </c>
      <c r="B4">
        <v>5</v>
      </c>
      <c r="C4">
        <f t="shared" si="0"/>
        <v>13.5</v>
      </c>
      <c r="D4">
        <v>5</v>
      </c>
      <c r="E4" t="s">
        <v>217</v>
      </c>
      <c r="F4">
        <v>1</v>
      </c>
      <c r="G4">
        <v>1</v>
      </c>
      <c r="K4" t="s">
        <v>139</v>
      </c>
      <c r="L4">
        <v>7</v>
      </c>
    </row>
    <row r="5" spans="1:13">
      <c r="A5" t="s">
        <v>3</v>
      </c>
      <c r="B5">
        <v>4</v>
      </c>
      <c r="C5">
        <f t="shared" si="0"/>
        <v>10.8</v>
      </c>
      <c r="D5">
        <v>4</v>
      </c>
      <c r="E5" t="s">
        <v>218</v>
      </c>
      <c r="H5">
        <v>1</v>
      </c>
      <c r="K5" t="s">
        <v>41</v>
      </c>
      <c r="L5" t="s">
        <v>140</v>
      </c>
      <c r="M5" t="s">
        <v>141</v>
      </c>
    </row>
    <row r="6" spans="1:13">
      <c r="A6" t="s">
        <v>226</v>
      </c>
      <c r="B6">
        <v>4</v>
      </c>
      <c r="C6">
        <f t="shared" si="0"/>
        <v>10.8</v>
      </c>
      <c r="D6">
        <v>4</v>
      </c>
      <c r="E6" t="s">
        <v>219</v>
      </c>
      <c r="H6">
        <v>1</v>
      </c>
      <c r="K6">
        <v>3</v>
      </c>
      <c r="L6">
        <f>SUM(L2:L4)</f>
        <v>20</v>
      </c>
      <c r="M6">
        <f>L6*0.02</f>
        <v>0.4</v>
      </c>
    </row>
    <row r="7" spans="1:13">
      <c r="A7" t="s">
        <v>4</v>
      </c>
      <c r="B7">
        <v>3</v>
      </c>
      <c r="C7">
        <f t="shared" si="0"/>
        <v>8.1000000000000014</v>
      </c>
      <c r="D7">
        <v>3</v>
      </c>
      <c r="E7" t="s">
        <v>220</v>
      </c>
      <c r="G7">
        <v>1</v>
      </c>
    </row>
    <row r="8" spans="1:13">
      <c r="A8" t="s">
        <v>5</v>
      </c>
      <c r="B8">
        <v>5</v>
      </c>
      <c r="C8">
        <f t="shared" si="0"/>
        <v>13.5</v>
      </c>
      <c r="D8">
        <v>5</v>
      </c>
      <c r="E8" t="s">
        <v>221</v>
      </c>
      <c r="F8">
        <v>1</v>
      </c>
      <c r="G8">
        <v>1</v>
      </c>
    </row>
    <row r="9" spans="1:13">
      <c r="A9" t="s">
        <v>6</v>
      </c>
      <c r="B9">
        <v>5</v>
      </c>
      <c r="C9">
        <f t="shared" si="0"/>
        <v>13.5</v>
      </c>
      <c r="D9">
        <v>5</v>
      </c>
      <c r="E9" t="s">
        <v>222</v>
      </c>
      <c r="F9">
        <v>1</v>
      </c>
      <c r="G9">
        <v>1</v>
      </c>
    </row>
    <row r="10" spans="1:13">
      <c r="A10" t="s">
        <v>7</v>
      </c>
      <c r="B10">
        <v>4</v>
      </c>
      <c r="C10">
        <f t="shared" si="0"/>
        <v>10.8</v>
      </c>
      <c r="D10">
        <v>4</v>
      </c>
      <c r="E10" t="s">
        <v>223</v>
      </c>
      <c r="H10">
        <v>1</v>
      </c>
    </row>
    <row r="11" spans="1:13">
      <c r="A11" t="s">
        <v>225</v>
      </c>
      <c r="B11">
        <v>3</v>
      </c>
      <c r="C11">
        <f t="shared" si="0"/>
        <v>8.1000000000000014</v>
      </c>
      <c r="D11">
        <v>3</v>
      </c>
      <c r="E11" t="s">
        <v>224</v>
      </c>
      <c r="G11">
        <v>1</v>
      </c>
    </row>
    <row r="12" spans="1:13">
      <c r="A12" t="s">
        <v>8</v>
      </c>
      <c r="B12">
        <v>6</v>
      </c>
      <c r="C12">
        <f t="shared" si="0"/>
        <v>16.200000000000003</v>
      </c>
      <c r="D12">
        <v>6</v>
      </c>
      <c r="E12" t="s">
        <v>227</v>
      </c>
      <c r="G12">
        <v>2</v>
      </c>
    </row>
    <row r="13" spans="1:13">
      <c r="A13" t="s">
        <v>9</v>
      </c>
      <c r="B13">
        <v>6</v>
      </c>
      <c r="C13">
        <f t="shared" si="0"/>
        <v>16.200000000000003</v>
      </c>
      <c r="D13">
        <v>6</v>
      </c>
      <c r="E13" t="s">
        <v>229</v>
      </c>
      <c r="G13">
        <v>2</v>
      </c>
      <c r="K13" t="s">
        <v>133</v>
      </c>
    </row>
    <row r="14" spans="1:13">
      <c r="A14" t="s">
        <v>14</v>
      </c>
      <c r="B14">
        <v>6</v>
      </c>
      <c r="C14">
        <f t="shared" si="0"/>
        <v>16.200000000000003</v>
      </c>
      <c r="D14">
        <v>6</v>
      </c>
      <c r="E14" t="s">
        <v>228</v>
      </c>
      <c r="G14">
        <v>2</v>
      </c>
      <c r="K14" t="s">
        <v>37</v>
      </c>
      <c r="L14">
        <v>5</v>
      </c>
      <c r="M14" t="s">
        <v>39</v>
      </c>
    </row>
    <row r="15" spans="1:13">
      <c r="A15" t="s">
        <v>19</v>
      </c>
      <c r="B15">
        <v>4</v>
      </c>
      <c r="C15">
        <f t="shared" si="0"/>
        <v>10.8</v>
      </c>
      <c r="D15">
        <v>4</v>
      </c>
      <c r="E15" t="s">
        <v>230</v>
      </c>
      <c r="H15">
        <v>1</v>
      </c>
      <c r="K15" t="s">
        <v>132</v>
      </c>
      <c r="L15">
        <v>0.99199999999999999</v>
      </c>
    </row>
    <row r="16" spans="1:13">
      <c r="A16" t="s">
        <v>231</v>
      </c>
      <c r="B16">
        <v>3</v>
      </c>
      <c r="C16">
        <f t="shared" si="0"/>
        <v>8.1000000000000014</v>
      </c>
      <c r="D16">
        <v>3</v>
      </c>
      <c r="E16" t="s">
        <v>232</v>
      </c>
      <c r="G16">
        <v>1</v>
      </c>
      <c r="K16" t="s">
        <v>134</v>
      </c>
      <c r="L16">
        <v>1</v>
      </c>
    </row>
    <row r="17" spans="1:13">
      <c r="A17" t="s">
        <v>10</v>
      </c>
      <c r="B17">
        <v>4</v>
      </c>
      <c r="C17">
        <f t="shared" si="0"/>
        <v>10.8</v>
      </c>
      <c r="D17">
        <v>4</v>
      </c>
      <c r="E17" t="s">
        <v>233</v>
      </c>
      <c r="H17">
        <v>1</v>
      </c>
      <c r="K17" t="s">
        <v>38</v>
      </c>
      <c r="L17">
        <v>0.03</v>
      </c>
      <c r="M17" t="s">
        <v>11</v>
      </c>
    </row>
    <row r="18" spans="1:13">
      <c r="A18" t="s">
        <v>22</v>
      </c>
      <c r="B18">
        <v>8</v>
      </c>
      <c r="C18">
        <f t="shared" si="0"/>
        <v>21.6</v>
      </c>
      <c r="D18">
        <v>8</v>
      </c>
      <c r="E18" t="s">
        <v>240</v>
      </c>
      <c r="H18">
        <v>2</v>
      </c>
      <c r="K18" t="s">
        <v>135</v>
      </c>
      <c r="L18">
        <f>1.25/L17*15</f>
        <v>625.00000000000011</v>
      </c>
      <c r="M18" t="s">
        <v>40</v>
      </c>
    </row>
    <row r="19" spans="1:13">
      <c r="A19" t="s">
        <v>15</v>
      </c>
      <c r="B19">
        <v>6</v>
      </c>
      <c r="C19">
        <f t="shared" si="0"/>
        <v>16.200000000000003</v>
      </c>
      <c r="D19">
        <v>6</v>
      </c>
      <c r="E19" t="s">
        <v>234</v>
      </c>
      <c r="G19">
        <v>2</v>
      </c>
    </row>
    <row r="20" spans="1:13">
      <c r="A20" t="s">
        <v>235</v>
      </c>
      <c r="B20">
        <v>4</v>
      </c>
      <c r="C20">
        <f t="shared" si="0"/>
        <v>10.8</v>
      </c>
      <c r="D20">
        <v>4</v>
      </c>
      <c r="E20" t="s">
        <v>236</v>
      </c>
      <c r="H20">
        <v>1</v>
      </c>
    </row>
    <row r="21" spans="1:13">
      <c r="A21" t="s">
        <v>16</v>
      </c>
      <c r="B21">
        <v>7</v>
      </c>
      <c r="C21">
        <f t="shared" si="0"/>
        <v>18.900000000000002</v>
      </c>
      <c r="D21">
        <v>7</v>
      </c>
      <c r="E21" t="s">
        <v>237</v>
      </c>
      <c r="G21">
        <v>1</v>
      </c>
      <c r="H21">
        <v>1</v>
      </c>
    </row>
    <row r="22" spans="1:13">
      <c r="A22" t="s">
        <v>13</v>
      </c>
      <c r="B22">
        <v>4</v>
      </c>
      <c r="C22">
        <f t="shared" si="0"/>
        <v>10.8</v>
      </c>
      <c r="D22">
        <v>4</v>
      </c>
      <c r="E22" t="s">
        <v>238</v>
      </c>
      <c r="H22">
        <v>1</v>
      </c>
    </row>
    <row r="23" spans="1:13">
      <c r="A23" t="s">
        <v>12</v>
      </c>
      <c r="B23">
        <v>2</v>
      </c>
      <c r="C23">
        <f t="shared" si="0"/>
        <v>5.4</v>
      </c>
      <c r="D23">
        <v>2</v>
      </c>
      <c r="E23" t="s">
        <v>239</v>
      </c>
      <c r="F23">
        <v>1</v>
      </c>
    </row>
    <row r="24" spans="1:13">
      <c r="A24" t="s">
        <v>131</v>
      </c>
      <c r="B24">
        <v>2.7</v>
      </c>
      <c r="C24">
        <f t="shared" si="0"/>
        <v>7.2900000000000009</v>
      </c>
      <c r="D24">
        <f>SUM(D2:D23)</f>
        <v>99</v>
      </c>
      <c r="E24" t="s">
        <v>41</v>
      </c>
      <c r="F24">
        <f>SUM(F2:F23)</f>
        <v>4</v>
      </c>
      <c r="G24">
        <f t="shared" ref="G24:H24" si="1">SUM(G2:G23)</f>
        <v>17</v>
      </c>
      <c r="H24">
        <f t="shared" si="1"/>
        <v>10</v>
      </c>
    </row>
    <row r="25" spans="1:13">
      <c r="A25" t="s">
        <v>21</v>
      </c>
      <c r="B25">
        <v>22</v>
      </c>
      <c r="C25" t="s">
        <v>23</v>
      </c>
      <c r="D25">
        <f>SUM(F24:H24)</f>
        <v>31</v>
      </c>
      <c r="E25" t="s">
        <v>42</v>
      </c>
      <c r="F25">
        <f>CEILING(F24/8,1)</f>
        <v>1</v>
      </c>
      <c r="G25">
        <f t="shared" ref="G25:H25" si="2">CEILING(G24/8,1)</f>
        <v>3</v>
      </c>
      <c r="H25">
        <f t="shared" si="2"/>
        <v>2</v>
      </c>
    </row>
    <row r="27" spans="1:13">
      <c r="A27" t="s">
        <v>174</v>
      </c>
    </row>
    <row r="28" spans="1:13">
      <c r="A28" t="s">
        <v>199</v>
      </c>
      <c r="B28" t="s">
        <v>175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181</v>
      </c>
    </row>
    <row r="29" spans="1:13">
      <c r="A29">
        <v>0</v>
      </c>
      <c r="B29" t="s">
        <v>209</v>
      </c>
      <c r="C29" t="s">
        <v>212</v>
      </c>
      <c r="D29" t="s">
        <v>197</v>
      </c>
      <c r="E29" t="s">
        <v>185</v>
      </c>
      <c r="F29" t="s">
        <v>190</v>
      </c>
      <c r="G29" t="s">
        <v>201</v>
      </c>
    </row>
    <row r="30" spans="1:13">
      <c r="A30">
        <v>1</v>
      </c>
      <c r="B30">
        <v>0</v>
      </c>
      <c r="C30" t="s">
        <v>182</v>
      </c>
      <c r="D30" t="s">
        <v>196</v>
      </c>
      <c r="E30" t="s">
        <v>184</v>
      </c>
      <c r="F30" t="s">
        <v>206</v>
      </c>
      <c r="G30" t="s">
        <v>202</v>
      </c>
    </row>
    <row r="31" spans="1:13">
      <c r="A31">
        <v>2</v>
      </c>
      <c r="B31">
        <v>0</v>
      </c>
      <c r="C31" t="s">
        <v>183</v>
      </c>
      <c r="D31" t="s">
        <v>195</v>
      </c>
      <c r="E31">
        <v>0</v>
      </c>
      <c r="F31" t="s">
        <v>189</v>
      </c>
      <c r="G31" t="s">
        <v>205</v>
      </c>
    </row>
    <row r="32" spans="1:13">
      <c r="A32">
        <v>3</v>
      </c>
      <c r="B32">
        <v>0</v>
      </c>
      <c r="C32" t="s">
        <v>204</v>
      </c>
      <c r="D32" t="s">
        <v>213</v>
      </c>
      <c r="E32">
        <v>0</v>
      </c>
      <c r="F32" t="s">
        <v>188</v>
      </c>
      <c r="G32" t="s">
        <v>191</v>
      </c>
    </row>
    <row r="33" spans="1:7">
      <c r="A33">
        <v>4</v>
      </c>
      <c r="B33">
        <v>0</v>
      </c>
      <c r="C33" t="s">
        <v>193</v>
      </c>
      <c r="D33" t="s">
        <v>200</v>
      </c>
      <c r="E33">
        <v>0</v>
      </c>
      <c r="F33" t="s">
        <v>208</v>
      </c>
      <c r="G33">
        <v>0</v>
      </c>
    </row>
    <row r="34" spans="1:7">
      <c r="A34">
        <v>5</v>
      </c>
      <c r="B34">
        <v>0</v>
      </c>
      <c r="C34" t="s">
        <v>203</v>
      </c>
      <c r="D34" t="s">
        <v>194</v>
      </c>
      <c r="E34">
        <v>0</v>
      </c>
      <c r="F34" t="s">
        <v>207</v>
      </c>
      <c r="G34">
        <v>0</v>
      </c>
    </row>
    <row r="35" spans="1:7">
      <c r="A35">
        <v>6</v>
      </c>
      <c r="B35">
        <v>0</v>
      </c>
      <c r="C35" t="s">
        <v>210</v>
      </c>
      <c r="D35" t="s">
        <v>211</v>
      </c>
      <c r="E35">
        <v>0</v>
      </c>
      <c r="F35" t="s">
        <v>187</v>
      </c>
      <c r="G35">
        <v>0</v>
      </c>
    </row>
    <row r="36" spans="1:7">
      <c r="A36">
        <v>7</v>
      </c>
      <c r="B36">
        <v>0</v>
      </c>
      <c r="C36" t="s">
        <v>198</v>
      </c>
      <c r="D36" t="s">
        <v>192</v>
      </c>
      <c r="E36">
        <v>0</v>
      </c>
      <c r="F36" t="s">
        <v>186</v>
      </c>
      <c r="G36">
        <v>0</v>
      </c>
    </row>
    <row r="43" spans="1:7">
      <c r="A43">
        <f>((125-50)/9)-(5+0.5)</f>
        <v>2.8333333333333339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/>
  </sheetViews>
  <sheetFormatPr defaultRowHeight="14.4"/>
  <cols>
    <col min="1" max="1" width="25.33203125" bestFit="1" customWidth="1"/>
    <col min="2" max="2" width="6" bestFit="1" customWidth="1"/>
    <col min="3" max="3" width="9.6640625" bestFit="1" customWidth="1"/>
    <col min="4" max="4" width="15" bestFit="1" customWidth="1"/>
    <col min="5" max="5" width="20.109375" bestFit="1" customWidth="1"/>
    <col min="6" max="6" width="9.33203125" bestFit="1" customWidth="1"/>
    <col min="7" max="7" width="19.6640625" bestFit="1" customWidth="1"/>
    <col min="8" max="8" width="22.6640625" bestFit="1" customWidth="1"/>
  </cols>
  <sheetData>
    <row r="1" spans="1:9">
      <c r="A1" t="s">
        <v>24</v>
      </c>
      <c r="B1" t="s">
        <v>28</v>
      </c>
      <c r="C1" t="s">
        <v>72</v>
      </c>
      <c r="D1" t="s">
        <v>25</v>
      </c>
      <c r="E1" t="s">
        <v>26</v>
      </c>
      <c r="F1" t="s">
        <v>29</v>
      </c>
      <c r="G1" t="s">
        <v>30</v>
      </c>
      <c r="H1" t="s">
        <v>31</v>
      </c>
    </row>
    <row r="2" spans="1:9">
      <c r="A2" t="s">
        <v>27</v>
      </c>
      <c r="B2">
        <v>1</v>
      </c>
      <c r="C2">
        <f>B2*F2</f>
        <v>24.95</v>
      </c>
      <c r="D2" t="s">
        <v>73</v>
      </c>
      <c r="E2" t="s">
        <v>74</v>
      </c>
      <c r="F2">
        <v>24.95</v>
      </c>
      <c r="G2" t="s">
        <v>75</v>
      </c>
      <c r="H2" t="s">
        <v>76</v>
      </c>
    </row>
    <row r="3" spans="1:9">
      <c r="A3" t="s">
        <v>47</v>
      </c>
      <c r="B3">
        <v>6</v>
      </c>
      <c r="C3">
        <f t="shared" ref="C3:C30" si="0">B3*F3</f>
        <v>9.8999999999999986</v>
      </c>
      <c r="D3" t="s">
        <v>48</v>
      </c>
      <c r="E3" t="s">
        <v>44</v>
      </c>
      <c r="F3">
        <v>1.65</v>
      </c>
      <c r="G3" t="s">
        <v>49</v>
      </c>
      <c r="H3" t="s">
        <v>50</v>
      </c>
      <c r="I3" t="s">
        <v>130</v>
      </c>
    </row>
    <row r="4" spans="1:9">
      <c r="A4" t="s">
        <v>70</v>
      </c>
      <c r="B4">
        <v>120</v>
      </c>
      <c r="C4">
        <f t="shared" si="0"/>
        <v>26.4</v>
      </c>
      <c r="E4" t="s">
        <v>43</v>
      </c>
      <c r="F4">
        <v>0.22</v>
      </c>
      <c r="G4" t="s">
        <v>45</v>
      </c>
      <c r="H4" t="s">
        <v>46</v>
      </c>
    </row>
    <row r="5" spans="1:9">
      <c r="A5" t="s">
        <v>142</v>
      </c>
      <c r="B5">
        <v>5</v>
      </c>
      <c r="C5">
        <f>B5*F5</f>
        <v>14.75</v>
      </c>
      <c r="D5" t="s">
        <v>143</v>
      </c>
      <c r="E5" t="s">
        <v>74</v>
      </c>
      <c r="F5">
        <v>2.95</v>
      </c>
      <c r="G5" s="1" t="s">
        <v>144</v>
      </c>
      <c r="H5" t="s">
        <v>74</v>
      </c>
    </row>
    <row r="6" spans="1:9">
      <c r="A6" t="s">
        <v>167</v>
      </c>
      <c r="B6">
        <v>4</v>
      </c>
      <c r="C6">
        <f>B6*F6</f>
        <v>19.8</v>
      </c>
      <c r="D6" t="s">
        <v>168</v>
      </c>
      <c r="E6" t="s">
        <v>74</v>
      </c>
      <c r="F6">
        <v>4.95</v>
      </c>
      <c r="G6" s="1" t="s">
        <v>168</v>
      </c>
      <c r="H6" t="s">
        <v>74</v>
      </c>
    </row>
    <row r="7" spans="1:9">
      <c r="A7" t="s">
        <v>51</v>
      </c>
      <c r="B7">
        <v>1</v>
      </c>
      <c r="C7">
        <f t="shared" si="0"/>
        <v>6.03</v>
      </c>
      <c r="D7" t="s">
        <v>52</v>
      </c>
      <c r="E7" t="s">
        <v>44</v>
      </c>
      <c r="F7">
        <v>6.03</v>
      </c>
      <c r="G7" t="s">
        <v>53</v>
      </c>
      <c r="H7" t="s">
        <v>32</v>
      </c>
      <c r="I7" t="s">
        <v>130</v>
      </c>
    </row>
    <row r="8" spans="1:9">
      <c r="A8" t="s">
        <v>54</v>
      </c>
      <c r="B8">
        <v>1</v>
      </c>
      <c r="C8">
        <f t="shared" si="0"/>
        <v>0.3</v>
      </c>
      <c r="D8" t="s">
        <v>55</v>
      </c>
      <c r="E8" t="s">
        <v>44</v>
      </c>
      <c r="F8">
        <v>0.3</v>
      </c>
      <c r="G8" t="s">
        <v>56</v>
      </c>
      <c r="H8" t="s">
        <v>57</v>
      </c>
      <c r="I8" t="s">
        <v>130</v>
      </c>
    </row>
    <row r="9" spans="1:9">
      <c r="A9" t="s">
        <v>58</v>
      </c>
      <c r="B9">
        <v>6</v>
      </c>
      <c r="C9">
        <f t="shared" si="0"/>
        <v>1.7399999999999998</v>
      </c>
      <c r="D9" t="s">
        <v>59</v>
      </c>
      <c r="E9" t="s">
        <v>44</v>
      </c>
      <c r="F9">
        <v>0.28999999999999998</v>
      </c>
      <c r="G9" t="s">
        <v>60</v>
      </c>
      <c r="H9" t="s">
        <v>61</v>
      </c>
      <c r="I9" t="s">
        <v>130</v>
      </c>
    </row>
    <row r="10" spans="1:9">
      <c r="A10" t="s">
        <v>63</v>
      </c>
      <c r="B10">
        <v>1</v>
      </c>
      <c r="C10">
        <f t="shared" si="0"/>
        <v>0.7</v>
      </c>
      <c r="D10" t="s">
        <v>65</v>
      </c>
      <c r="E10" t="s">
        <v>44</v>
      </c>
      <c r="F10">
        <v>0.7</v>
      </c>
      <c r="G10" t="s">
        <v>64</v>
      </c>
      <c r="H10" t="s">
        <v>66</v>
      </c>
      <c r="I10" t="s">
        <v>130</v>
      </c>
    </row>
    <row r="11" spans="1:9">
      <c r="A11" t="s">
        <v>149</v>
      </c>
      <c r="B11">
        <v>1</v>
      </c>
      <c r="C11">
        <f t="shared" si="0"/>
        <v>10.84</v>
      </c>
      <c r="D11" t="s">
        <v>242</v>
      </c>
      <c r="E11" t="s">
        <v>44</v>
      </c>
      <c r="F11">
        <v>10.84</v>
      </c>
      <c r="G11" t="s">
        <v>241</v>
      </c>
      <c r="H11" t="s">
        <v>62</v>
      </c>
    </row>
    <row r="12" spans="1:9">
      <c r="A12" t="s">
        <v>67</v>
      </c>
      <c r="B12">
        <v>1</v>
      </c>
      <c r="C12">
        <f t="shared" si="0"/>
        <v>13.6</v>
      </c>
      <c r="D12" t="s">
        <v>68</v>
      </c>
      <c r="E12" t="s">
        <v>44</v>
      </c>
      <c r="F12">
        <v>13.6</v>
      </c>
      <c r="G12" t="s">
        <v>69</v>
      </c>
      <c r="H12" t="s">
        <v>62</v>
      </c>
      <c r="I12" t="s">
        <v>130</v>
      </c>
    </row>
    <row r="13" spans="1:9">
      <c r="A13" t="s">
        <v>80</v>
      </c>
      <c r="B13">
        <v>1</v>
      </c>
      <c r="C13">
        <f t="shared" si="0"/>
        <v>1.79</v>
      </c>
      <c r="D13" t="s">
        <v>81</v>
      </c>
      <c r="E13" t="s">
        <v>44</v>
      </c>
      <c r="F13">
        <v>1.79</v>
      </c>
      <c r="G13" t="s">
        <v>82</v>
      </c>
      <c r="H13" t="s">
        <v>62</v>
      </c>
      <c r="I13" t="s">
        <v>130</v>
      </c>
    </row>
    <row r="14" spans="1:9">
      <c r="A14" t="s">
        <v>77</v>
      </c>
      <c r="B14">
        <v>1</v>
      </c>
      <c r="C14">
        <f t="shared" si="0"/>
        <v>2.84</v>
      </c>
      <c r="D14" t="s">
        <v>78</v>
      </c>
      <c r="E14" t="s">
        <v>44</v>
      </c>
      <c r="F14">
        <v>2.84</v>
      </c>
      <c r="G14" t="s">
        <v>79</v>
      </c>
      <c r="H14" t="s">
        <v>62</v>
      </c>
      <c r="I14" t="s">
        <v>130</v>
      </c>
    </row>
    <row r="15" spans="1:9">
      <c r="A15" t="s">
        <v>84</v>
      </c>
      <c r="B15">
        <v>2</v>
      </c>
      <c r="C15">
        <f t="shared" si="0"/>
        <v>0.5</v>
      </c>
      <c r="D15" t="s">
        <v>147</v>
      </c>
      <c r="E15" t="s">
        <v>44</v>
      </c>
      <c r="F15">
        <v>0.25</v>
      </c>
      <c r="G15" t="s">
        <v>145</v>
      </c>
      <c r="H15" t="s">
        <v>96</v>
      </c>
    </row>
    <row r="16" spans="1:9">
      <c r="A16" t="s">
        <v>83</v>
      </c>
      <c r="B16">
        <v>2</v>
      </c>
      <c r="C16">
        <f t="shared" si="0"/>
        <v>1.06</v>
      </c>
      <c r="D16" t="s">
        <v>146</v>
      </c>
      <c r="E16" t="s">
        <v>44</v>
      </c>
      <c r="F16">
        <v>0.53</v>
      </c>
      <c r="G16" t="s">
        <v>148</v>
      </c>
      <c r="H16" t="s">
        <v>96</v>
      </c>
    </row>
    <row r="17" spans="1:9">
      <c r="A17" t="s">
        <v>152</v>
      </c>
      <c r="B17">
        <v>1</v>
      </c>
      <c r="C17">
        <f t="shared" si="0"/>
        <v>0.33</v>
      </c>
      <c r="D17" t="s">
        <v>153</v>
      </c>
      <c r="E17" t="s">
        <v>44</v>
      </c>
      <c r="F17">
        <v>0.33</v>
      </c>
      <c r="G17" t="s">
        <v>154</v>
      </c>
      <c r="H17" t="s">
        <v>96</v>
      </c>
    </row>
    <row r="18" spans="1:9">
      <c r="A18" t="s">
        <v>86</v>
      </c>
      <c r="B18">
        <v>1</v>
      </c>
      <c r="C18">
        <f t="shared" si="0"/>
        <v>0.64</v>
      </c>
      <c r="D18" t="s">
        <v>129</v>
      </c>
      <c r="E18" t="s">
        <v>44</v>
      </c>
      <c r="F18">
        <v>0.64</v>
      </c>
      <c r="G18" t="s">
        <v>91</v>
      </c>
      <c r="H18" t="s">
        <v>92</v>
      </c>
      <c r="I18" t="s">
        <v>130</v>
      </c>
    </row>
    <row r="19" spans="1:9">
      <c r="A19" t="s">
        <v>85</v>
      </c>
      <c r="B19">
        <v>10</v>
      </c>
      <c r="C19">
        <f t="shared" si="0"/>
        <v>0.8</v>
      </c>
      <c r="D19" t="s">
        <v>93</v>
      </c>
      <c r="E19" t="s">
        <v>44</v>
      </c>
      <c r="F19">
        <v>0.08</v>
      </c>
      <c r="G19" t="s">
        <v>94</v>
      </c>
      <c r="H19" t="s">
        <v>95</v>
      </c>
      <c r="I19" t="s">
        <v>130</v>
      </c>
    </row>
    <row r="20" spans="1:9">
      <c r="A20" t="s">
        <v>155</v>
      </c>
      <c r="B20">
        <v>10</v>
      </c>
      <c r="C20">
        <f t="shared" si="0"/>
        <v>1</v>
      </c>
      <c r="D20" t="s">
        <v>156</v>
      </c>
      <c r="E20" t="s">
        <v>44</v>
      </c>
      <c r="F20">
        <v>0.1</v>
      </c>
      <c r="G20" t="s">
        <v>157</v>
      </c>
      <c r="H20" t="s">
        <v>95</v>
      </c>
    </row>
    <row r="21" spans="1:9">
      <c r="A21" t="s">
        <v>87</v>
      </c>
      <c r="B21">
        <v>1</v>
      </c>
      <c r="C21">
        <f t="shared" si="0"/>
        <v>0.28000000000000003</v>
      </c>
      <c r="D21" t="s">
        <v>88</v>
      </c>
      <c r="E21" t="s">
        <v>44</v>
      </c>
      <c r="F21">
        <v>0.28000000000000003</v>
      </c>
      <c r="G21" t="s">
        <v>89</v>
      </c>
      <c r="H21" t="s">
        <v>90</v>
      </c>
    </row>
    <row r="23" spans="1:9" s="19" customFormat="1">
      <c r="A23" s="19" t="s">
        <v>150</v>
      </c>
      <c r="B23" s="19">
        <v>2</v>
      </c>
      <c r="C23" s="19">
        <f t="shared" si="0"/>
        <v>0.84</v>
      </c>
      <c r="D23" s="19" t="s">
        <v>151</v>
      </c>
      <c r="E23" s="19" t="s">
        <v>44</v>
      </c>
      <c r="F23" s="19">
        <v>0.42</v>
      </c>
    </row>
    <row r="24" spans="1:9" s="18" customFormat="1">
      <c r="A24" s="18" t="s">
        <v>169</v>
      </c>
      <c r="B24" s="18">
        <v>1</v>
      </c>
      <c r="C24" s="18">
        <f t="shared" si="0"/>
        <v>1.74</v>
      </c>
      <c r="D24" s="18" t="s">
        <v>170</v>
      </c>
      <c r="E24" s="18" t="s">
        <v>44</v>
      </c>
      <c r="F24" s="18">
        <v>1.74</v>
      </c>
      <c r="H24" s="18" t="s">
        <v>173</v>
      </c>
    </row>
    <row r="25" spans="1:9" s="18" customFormat="1">
      <c r="A25" s="18" t="s">
        <v>171</v>
      </c>
      <c r="B25" s="18">
        <v>1</v>
      </c>
      <c r="C25" s="18">
        <f t="shared" si="0"/>
        <v>2.2799999999999998</v>
      </c>
      <c r="D25" s="18" t="s">
        <v>172</v>
      </c>
      <c r="E25" s="18" t="s">
        <v>44</v>
      </c>
      <c r="F25" s="18">
        <v>2.2799999999999998</v>
      </c>
      <c r="H25" s="18" t="s">
        <v>173</v>
      </c>
    </row>
    <row r="26" spans="1:9" ht="15" customHeight="1">
      <c r="A26" t="s">
        <v>158</v>
      </c>
      <c r="B26">
        <v>2</v>
      </c>
      <c r="C26">
        <f t="shared" si="0"/>
        <v>8.52</v>
      </c>
      <c r="D26" t="s">
        <v>97</v>
      </c>
      <c r="E26" t="s">
        <v>98</v>
      </c>
      <c r="F26">
        <v>4.26</v>
      </c>
      <c r="G26" s="17" t="s">
        <v>159</v>
      </c>
      <c r="H26" t="s">
        <v>99</v>
      </c>
    </row>
    <row r="27" spans="1:9" ht="15" customHeight="1">
      <c r="A27" t="s">
        <v>160</v>
      </c>
      <c r="B27">
        <v>1</v>
      </c>
      <c r="C27">
        <f t="shared" ref="C27" si="1">B27*F27</f>
        <v>6.59</v>
      </c>
      <c r="D27" t="s">
        <v>97</v>
      </c>
      <c r="E27" t="s">
        <v>98</v>
      </c>
      <c r="F27">
        <v>6.59</v>
      </c>
      <c r="G27" s="17" t="s">
        <v>161</v>
      </c>
      <c r="H27" t="s">
        <v>99</v>
      </c>
    </row>
    <row r="28" spans="1:9">
      <c r="A28" t="s">
        <v>101</v>
      </c>
      <c r="B28">
        <v>1</v>
      </c>
      <c r="C28">
        <f t="shared" si="0"/>
        <v>24</v>
      </c>
      <c r="E28" t="s">
        <v>102</v>
      </c>
      <c r="F28">
        <v>24</v>
      </c>
    </row>
    <row r="29" spans="1:9">
      <c r="A29" t="s">
        <v>100</v>
      </c>
      <c r="B29">
        <v>0</v>
      </c>
      <c r="C29">
        <f t="shared" si="0"/>
        <v>0</v>
      </c>
      <c r="E29" t="s">
        <v>102</v>
      </c>
    </row>
    <row r="30" spans="1:9">
      <c r="A30" t="s">
        <v>103</v>
      </c>
      <c r="B30">
        <v>1</v>
      </c>
      <c r="C30">
        <f t="shared" si="0"/>
        <v>1.59</v>
      </c>
      <c r="D30">
        <v>131138</v>
      </c>
      <c r="E30" t="s">
        <v>164</v>
      </c>
      <c r="F30">
        <v>1.59</v>
      </c>
      <c r="G30" t="s">
        <v>165</v>
      </c>
    </row>
    <row r="31" spans="1:9">
      <c r="A31" t="s">
        <v>162</v>
      </c>
      <c r="B31">
        <v>1</v>
      </c>
      <c r="C31">
        <f t="shared" ref="C31:C34" si="2">B31*F31</f>
        <v>26.99</v>
      </c>
      <c r="D31" t="s">
        <v>166</v>
      </c>
      <c r="E31" t="s">
        <v>163</v>
      </c>
      <c r="F31">
        <v>26.99</v>
      </c>
    </row>
    <row r="32" spans="1:9">
      <c r="A32" t="s">
        <v>243</v>
      </c>
      <c r="B32">
        <v>8</v>
      </c>
      <c r="C32">
        <f t="shared" si="2"/>
        <v>1.232</v>
      </c>
      <c r="D32" t="s">
        <v>246</v>
      </c>
      <c r="E32" t="s">
        <v>44</v>
      </c>
      <c r="F32">
        <v>0.154</v>
      </c>
      <c r="G32" t="s">
        <v>250</v>
      </c>
      <c r="H32" t="s">
        <v>245</v>
      </c>
    </row>
    <row r="33" spans="1:8">
      <c r="A33" t="s">
        <v>244</v>
      </c>
      <c r="B33">
        <v>8</v>
      </c>
      <c r="C33">
        <f t="shared" si="2"/>
        <v>2.0127999999999999</v>
      </c>
      <c r="D33" t="s">
        <v>248</v>
      </c>
      <c r="E33" t="s">
        <v>44</v>
      </c>
      <c r="F33">
        <v>0.25159999999999999</v>
      </c>
      <c r="G33" t="s">
        <v>251</v>
      </c>
      <c r="H33" t="s">
        <v>92</v>
      </c>
    </row>
    <row r="34" spans="1:8">
      <c r="A34" t="s">
        <v>249</v>
      </c>
      <c r="B34">
        <v>8</v>
      </c>
      <c r="C34">
        <f t="shared" si="2"/>
        <v>0.59199999999999997</v>
      </c>
      <c r="D34" t="s">
        <v>247</v>
      </c>
      <c r="E34" t="s">
        <v>44</v>
      </c>
      <c r="F34">
        <v>7.3999999999999996E-2</v>
      </c>
      <c r="G34" t="s">
        <v>252</v>
      </c>
      <c r="H34" t="s">
        <v>245</v>
      </c>
    </row>
    <row r="35" spans="1:8">
      <c r="A35" t="s">
        <v>71</v>
      </c>
      <c r="B35">
        <f>SUM(C2:C34)</f>
        <v>214.63680000000005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A2" zoomScale="200" zoomScaleNormal="200" workbookViewId="0">
      <selection activeCell="O9" sqref="O9"/>
    </sheetView>
  </sheetViews>
  <sheetFormatPr defaultColWidth="2.109375" defaultRowHeight="13.8"/>
  <cols>
    <col min="1" max="1" width="2.109375" style="5" customWidth="1"/>
    <col min="2" max="11" width="2.109375" style="5"/>
    <col min="12" max="12" width="2.109375" style="9"/>
    <col min="13" max="13" width="2.109375" style="10"/>
    <col min="14" max="16384" width="2.109375" style="5"/>
  </cols>
  <sheetData>
    <row r="1" spans="1:29">
      <c r="A1" s="11" t="s">
        <v>104</v>
      </c>
      <c r="B1" s="11" t="s">
        <v>105</v>
      </c>
      <c r="C1" s="11"/>
      <c r="D1" s="11" t="s">
        <v>104</v>
      </c>
      <c r="E1" s="11" t="s">
        <v>106</v>
      </c>
      <c r="F1" s="11"/>
      <c r="G1" s="11" t="s">
        <v>11</v>
      </c>
      <c r="H1" s="11"/>
      <c r="I1" s="11" t="s">
        <v>105</v>
      </c>
      <c r="J1" s="11" t="s">
        <v>107</v>
      </c>
      <c r="K1" s="11" t="s">
        <v>108</v>
      </c>
      <c r="L1" s="12"/>
      <c r="M1" s="13"/>
      <c r="Q1" s="2" t="s">
        <v>104</v>
      </c>
      <c r="R1" s="2" t="s">
        <v>105</v>
      </c>
      <c r="S1" s="2"/>
      <c r="T1" s="2" t="s">
        <v>104</v>
      </c>
      <c r="U1" s="2" t="s">
        <v>106</v>
      </c>
      <c r="V1" s="2" t="s">
        <v>105</v>
      </c>
      <c r="W1" s="2" t="s">
        <v>107</v>
      </c>
      <c r="X1" s="2" t="s">
        <v>108</v>
      </c>
      <c r="Y1" s="2" t="s">
        <v>109</v>
      </c>
      <c r="Z1" s="2" t="s">
        <v>11</v>
      </c>
      <c r="AA1" s="2" t="s">
        <v>110</v>
      </c>
      <c r="AB1" s="3" t="s">
        <v>111</v>
      </c>
      <c r="AC1" s="4"/>
    </row>
    <row r="2" spans="1:29">
      <c r="A2" s="11" t="s">
        <v>105</v>
      </c>
      <c r="B2" s="11" t="s">
        <v>124</v>
      </c>
      <c r="C2" s="11" t="s">
        <v>107</v>
      </c>
      <c r="D2" s="11" t="s">
        <v>108</v>
      </c>
      <c r="E2" s="11" t="s">
        <v>105</v>
      </c>
      <c r="F2" s="11" t="s">
        <v>112</v>
      </c>
      <c r="G2" s="11"/>
      <c r="H2" s="11" t="s">
        <v>109</v>
      </c>
      <c r="I2" s="11" t="s">
        <v>11</v>
      </c>
      <c r="J2" s="11" t="s">
        <v>110</v>
      </c>
      <c r="K2" s="11" t="s">
        <v>111</v>
      </c>
      <c r="L2" s="12"/>
      <c r="M2" s="13"/>
      <c r="Q2" s="2" t="s">
        <v>105</v>
      </c>
      <c r="R2" s="2" t="s">
        <v>124</v>
      </c>
      <c r="S2" s="2" t="s">
        <v>107</v>
      </c>
      <c r="T2" s="2" t="s">
        <v>108</v>
      </c>
      <c r="U2" s="2" t="s">
        <v>105</v>
      </c>
      <c r="V2" s="2" t="s">
        <v>112</v>
      </c>
      <c r="W2" s="2"/>
      <c r="X2" s="2" t="s">
        <v>11</v>
      </c>
      <c r="Y2" s="2" t="s">
        <v>111</v>
      </c>
      <c r="Z2" s="2" t="s">
        <v>104</v>
      </c>
      <c r="AA2" s="2" t="s">
        <v>39</v>
      </c>
      <c r="AB2" s="3" t="s">
        <v>107</v>
      </c>
      <c r="AC2" s="4"/>
    </row>
    <row r="3" spans="1:29">
      <c r="A3" s="11" t="s">
        <v>111</v>
      </c>
      <c r="B3" s="11" t="s">
        <v>104</v>
      </c>
      <c r="C3" s="11" t="s">
        <v>39</v>
      </c>
      <c r="D3" s="11" t="s">
        <v>107</v>
      </c>
      <c r="E3" s="11"/>
      <c r="F3" s="11" t="s">
        <v>113</v>
      </c>
      <c r="G3" s="11" t="s">
        <v>114</v>
      </c>
      <c r="H3" s="11" t="s">
        <v>11</v>
      </c>
      <c r="I3" s="11" t="s">
        <v>115</v>
      </c>
      <c r="J3" s="11" t="s">
        <v>105</v>
      </c>
      <c r="K3" s="11" t="s">
        <v>107</v>
      </c>
      <c r="L3" s="12" t="s">
        <v>115</v>
      </c>
      <c r="M3" s="13"/>
      <c r="Q3" s="2" t="s">
        <v>109</v>
      </c>
      <c r="R3" s="2" t="s">
        <v>11</v>
      </c>
      <c r="S3" s="2" t="s">
        <v>117</v>
      </c>
      <c r="T3" s="2" t="s">
        <v>117</v>
      </c>
      <c r="U3" s="2" t="s">
        <v>112</v>
      </c>
      <c r="V3" s="2" t="s">
        <v>113</v>
      </c>
      <c r="W3" s="2" t="s">
        <v>114</v>
      </c>
      <c r="X3" s="2" t="s">
        <v>11</v>
      </c>
      <c r="Y3" s="2" t="s">
        <v>115</v>
      </c>
      <c r="Z3" s="2" t="s">
        <v>105</v>
      </c>
      <c r="AA3" s="2" t="s">
        <v>107</v>
      </c>
      <c r="AB3" s="6" t="s">
        <v>115</v>
      </c>
      <c r="AC3" s="4"/>
    </row>
    <row r="4" spans="1:29">
      <c r="A4" s="11" t="s">
        <v>109</v>
      </c>
      <c r="B4" s="11" t="s">
        <v>11</v>
      </c>
      <c r="C4" s="11" t="s">
        <v>117</v>
      </c>
      <c r="D4" s="11" t="s">
        <v>117</v>
      </c>
      <c r="E4" s="11" t="s">
        <v>112</v>
      </c>
      <c r="F4" s="11" t="s">
        <v>116</v>
      </c>
      <c r="G4" s="11" t="s">
        <v>104</v>
      </c>
      <c r="H4" s="11" t="s">
        <v>108</v>
      </c>
      <c r="I4" s="11" t="s">
        <v>114</v>
      </c>
      <c r="J4" s="11" t="s">
        <v>105</v>
      </c>
      <c r="K4" s="11" t="s">
        <v>107</v>
      </c>
      <c r="L4" s="14" t="s">
        <v>106</v>
      </c>
      <c r="M4" s="13"/>
      <c r="Q4" s="2" t="s">
        <v>119</v>
      </c>
      <c r="R4" s="2" t="s">
        <v>104</v>
      </c>
      <c r="S4" s="2" t="s">
        <v>115</v>
      </c>
      <c r="T4" s="2" t="s">
        <v>105</v>
      </c>
      <c r="U4" s="2" t="s">
        <v>109</v>
      </c>
      <c r="V4" s="2" t="s">
        <v>116</v>
      </c>
      <c r="W4" s="2" t="s">
        <v>104</v>
      </c>
      <c r="X4" s="2" t="s">
        <v>108</v>
      </c>
      <c r="Y4" s="2" t="s">
        <v>114</v>
      </c>
      <c r="Z4" s="2" t="s">
        <v>105</v>
      </c>
      <c r="AA4" s="2" t="s">
        <v>107</v>
      </c>
      <c r="AB4" s="6" t="s">
        <v>106</v>
      </c>
      <c r="AC4" s="4"/>
    </row>
    <row r="5" spans="1:29">
      <c r="A5" s="11" t="s">
        <v>119</v>
      </c>
      <c r="B5" s="11" t="s">
        <v>104</v>
      </c>
      <c r="C5" s="11" t="s">
        <v>115</v>
      </c>
      <c r="D5" s="11" t="s">
        <v>105</v>
      </c>
      <c r="E5" s="11" t="s">
        <v>109</v>
      </c>
      <c r="F5" s="11"/>
      <c r="G5" s="11" t="s">
        <v>105</v>
      </c>
      <c r="H5" s="11" t="s">
        <v>118</v>
      </c>
      <c r="I5" s="11" t="s">
        <v>117</v>
      </c>
      <c r="J5" s="11" t="s">
        <v>11</v>
      </c>
      <c r="K5" s="11" t="s">
        <v>106</v>
      </c>
      <c r="L5" s="14" t="s">
        <v>105</v>
      </c>
      <c r="M5" s="13"/>
      <c r="Q5" s="2" t="s">
        <v>120</v>
      </c>
      <c r="R5" s="2" t="s">
        <v>11</v>
      </c>
      <c r="S5" s="2" t="s">
        <v>112</v>
      </c>
      <c r="T5" s="2" t="s">
        <v>105</v>
      </c>
      <c r="U5" s="2" t="s">
        <v>118</v>
      </c>
      <c r="V5" s="2" t="s">
        <v>117</v>
      </c>
      <c r="W5" s="2" t="s">
        <v>11</v>
      </c>
      <c r="X5" s="2" t="s">
        <v>106</v>
      </c>
      <c r="Y5" s="2" t="s">
        <v>105</v>
      </c>
      <c r="Z5" s="2" t="s">
        <v>118</v>
      </c>
      <c r="AA5" s="2" t="s">
        <v>108</v>
      </c>
      <c r="AB5" s="6" t="s">
        <v>107</v>
      </c>
      <c r="AC5" s="4"/>
    </row>
    <row r="6" spans="1:29">
      <c r="A6" s="11" t="s">
        <v>120</v>
      </c>
      <c r="B6" s="11" t="s">
        <v>11</v>
      </c>
      <c r="C6" s="11" t="s">
        <v>112</v>
      </c>
      <c r="D6" s="11"/>
      <c r="E6" s="11" t="s">
        <v>106</v>
      </c>
      <c r="F6" s="11" t="s">
        <v>104</v>
      </c>
      <c r="G6" s="11" t="s">
        <v>121</v>
      </c>
      <c r="H6" s="11"/>
      <c r="I6" s="11" t="s">
        <v>118</v>
      </c>
      <c r="J6" s="11" t="s">
        <v>108</v>
      </c>
      <c r="K6" s="11" t="s">
        <v>107</v>
      </c>
      <c r="L6" s="14"/>
      <c r="M6" s="13"/>
      <c r="Q6" s="2" t="s">
        <v>126</v>
      </c>
      <c r="R6" s="2" t="s">
        <v>11</v>
      </c>
      <c r="S6" s="2" t="s">
        <v>116</v>
      </c>
      <c r="T6" s="2" t="s">
        <v>107</v>
      </c>
      <c r="U6" s="2" t="s">
        <v>106</v>
      </c>
      <c r="V6" s="2"/>
      <c r="W6" s="2" t="s">
        <v>107</v>
      </c>
      <c r="X6" s="2" t="s">
        <v>110</v>
      </c>
      <c r="Y6" s="2" t="s">
        <v>107</v>
      </c>
      <c r="Z6" s="2" t="s">
        <v>39</v>
      </c>
      <c r="AA6" s="2" t="s">
        <v>107</v>
      </c>
      <c r="AB6" s="6" t="s">
        <v>108</v>
      </c>
      <c r="AC6" s="4"/>
    </row>
    <row r="7" spans="1:29">
      <c r="A7" s="11" t="s">
        <v>116</v>
      </c>
      <c r="B7" s="11" t="s">
        <v>104</v>
      </c>
      <c r="C7" s="11" t="s">
        <v>122</v>
      </c>
      <c r="D7" s="11" t="s">
        <v>109</v>
      </c>
      <c r="E7" s="11" t="s">
        <v>11</v>
      </c>
      <c r="F7" s="11" t="s">
        <v>107</v>
      </c>
      <c r="G7" s="11" t="s">
        <v>110</v>
      </c>
      <c r="H7" s="11"/>
      <c r="I7" s="11" t="s">
        <v>111</v>
      </c>
      <c r="J7" s="11" t="s">
        <v>118</v>
      </c>
      <c r="K7" s="11" t="s">
        <v>114</v>
      </c>
      <c r="L7" s="14" t="s">
        <v>115</v>
      </c>
      <c r="M7" s="13"/>
      <c r="Q7" s="2" t="s">
        <v>107</v>
      </c>
      <c r="R7" s="2" t="s">
        <v>104</v>
      </c>
      <c r="S7" s="2" t="s">
        <v>123</v>
      </c>
      <c r="T7" s="2" t="s">
        <v>109</v>
      </c>
      <c r="U7" s="2" t="s">
        <v>105</v>
      </c>
      <c r="V7" s="2" t="s">
        <v>106</v>
      </c>
      <c r="W7" s="2" t="s">
        <v>104</v>
      </c>
      <c r="X7" s="2" t="s">
        <v>121</v>
      </c>
      <c r="Y7" s="2" t="s">
        <v>111</v>
      </c>
      <c r="Z7" s="2" t="s">
        <v>118</v>
      </c>
      <c r="AA7" s="2" t="s">
        <v>114</v>
      </c>
      <c r="AB7" s="6" t="s">
        <v>115</v>
      </c>
      <c r="AC7" s="4"/>
    </row>
    <row r="8" spans="1:29">
      <c r="A8" s="11" t="s">
        <v>107</v>
      </c>
      <c r="B8" s="11" t="s">
        <v>104</v>
      </c>
      <c r="C8" s="11" t="s">
        <v>123</v>
      </c>
      <c r="D8" s="11" t="s">
        <v>109</v>
      </c>
      <c r="E8" s="11" t="s">
        <v>105</v>
      </c>
      <c r="F8" s="11"/>
      <c r="G8" s="11" t="s">
        <v>107</v>
      </c>
      <c r="H8" s="11" t="s">
        <v>110</v>
      </c>
      <c r="I8" s="11" t="s">
        <v>107</v>
      </c>
      <c r="J8" s="11" t="s">
        <v>39</v>
      </c>
      <c r="K8" s="11" t="s">
        <v>107</v>
      </c>
      <c r="L8" s="14" t="s">
        <v>108</v>
      </c>
      <c r="M8" s="13"/>
      <c r="Q8" s="2" t="s">
        <v>105</v>
      </c>
      <c r="R8" s="2" t="s">
        <v>124</v>
      </c>
      <c r="S8" s="2" t="s">
        <v>118</v>
      </c>
      <c r="T8" s="2" t="s">
        <v>111</v>
      </c>
      <c r="U8" s="2" t="s">
        <v>104</v>
      </c>
      <c r="V8" s="2" t="s">
        <v>39</v>
      </c>
      <c r="W8" s="2" t="s">
        <v>107</v>
      </c>
      <c r="X8" s="2" t="s">
        <v>106</v>
      </c>
      <c r="Y8" s="2" t="s">
        <v>107</v>
      </c>
      <c r="Z8" s="2" t="s">
        <v>39</v>
      </c>
      <c r="AA8" s="2" t="s">
        <v>107</v>
      </c>
      <c r="AB8" s="6" t="s">
        <v>108</v>
      </c>
      <c r="AC8" s="4"/>
    </row>
    <row r="9" spans="1:29">
      <c r="A9" s="11" t="s">
        <v>105</v>
      </c>
      <c r="B9" s="11" t="s">
        <v>124</v>
      </c>
      <c r="C9" s="11" t="s">
        <v>128</v>
      </c>
      <c r="D9" s="11" t="s">
        <v>111</v>
      </c>
      <c r="E9" s="11" t="s">
        <v>104</v>
      </c>
      <c r="F9" s="11" t="s">
        <v>39</v>
      </c>
      <c r="G9" s="11" t="s">
        <v>107</v>
      </c>
      <c r="H9" s="11" t="s">
        <v>106</v>
      </c>
      <c r="I9" s="11" t="s">
        <v>107</v>
      </c>
      <c r="J9" s="11" t="s">
        <v>39</v>
      </c>
      <c r="K9" s="11" t="s">
        <v>107</v>
      </c>
      <c r="L9" s="14" t="s">
        <v>108</v>
      </c>
      <c r="M9" s="13"/>
      <c r="Q9" s="3" t="s">
        <v>108</v>
      </c>
      <c r="R9" s="3" t="s">
        <v>104</v>
      </c>
      <c r="S9" s="3" t="s">
        <v>108</v>
      </c>
      <c r="T9" s="3" t="s">
        <v>107</v>
      </c>
      <c r="U9" s="3" t="s">
        <v>105</v>
      </c>
      <c r="V9" s="3" t="s">
        <v>109</v>
      </c>
      <c r="W9" s="3" t="s">
        <v>115</v>
      </c>
      <c r="X9" s="3" t="s">
        <v>107</v>
      </c>
      <c r="Y9" s="3" t="s">
        <v>107</v>
      </c>
      <c r="Z9" s="3" t="s">
        <v>105</v>
      </c>
      <c r="AA9" s="3" t="s">
        <v>107</v>
      </c>
      <c r="AB9" s="3" t="s">
        <v>108</v>
      </c>
      <c r="AC9" s="4"/>
    </row>
    <row r="10" spans="1:29" s="8" customFormat="1">
      <c r="A10" s="12" t="s">
        <v>108</v>
      </c>
      <c r="B10" s="12" t="s">
        <v>104</v>
      </c>
      <c r="C10" s="12" t="s">
        <v>108</v>
      </c>
      <c r="D10" s="12" t="s">
        <v>127</v>
      </c>
      <c r="E10" s="12" t="s">
        <v>105</v>
      </c>
      <c r="F10" s="12" t="s">
        <v>109</v>
      </c>
      <c r="G10" s="12" t="s">
        <v>115</v>
      </c>
      <c r="H10" s="12" t="s">
        <v>107</v>
      </c>
      <c r="I10" s="12" t="s">
        <v>107</v>
      </c>
      <c r="J10" s="12" t="s">
        <v>105</v>
      </c>
      <c r="K10" s="12" t="s">
        <v>107</v>
      </c>
      <c r="L10" s="12" t="s">
        <v>108</v>
      </c>
      <c r="M10" s="13"/>
      <c r="Q10" s="8" t="s">
        <v>105</v>
      </c>
      <c r="R10" s="8" t="s">
        <v>124</v>
      </c>
      <c r="S10" s="8" t="s">
        <v>107</v>
      </c>
      <c r="T10" s="8" t="s">
        <v>110</v>
      </c>
      <c r="U10" s="8" t="s">
        <v>39</v>
      </c>
      <c r="V10" s="8" t="s">
        <v>107</v>
      </c>
      <c r="W10" s="8" t="s">
        <v>118</v>
      </c>
      <c r="X10" s="8" t="s">
        <v>122</v>
      </c>
      <c r="Y10" s="8" t="s">
        <v>110</v>
      </c>
      <c r="Z10" s="8" t="s">
        <v>118</v>
      </c>
      <c r="AA10" s="8" t="s">
        <v>122</v>
      </c>
      <c r="AB10" s="8" t="s">
        <v>125</v>
      </c>
      <c r="AC10" s="7"/>
    </row>
    <row r="11" spans="1:29">
      <c r="A11" s="15" t="s">
        <v>105</v>
      </c>
      <c r="B11" s="15" t="s">
        <v>124</v>
      </c>
      <c r="C11" s="15" t="s">
        <v>107</v>
      </c>
      <c r="D11" s="15" t="s">
        <v>110</v>
      </c>
      <c r="E11" s="15" t="s">
        <v>39</v>
      </c>
      <c r="F11" s="15" t="s">
        <v>107</v>
      </c>
      <c r="G11" s="15" t="s">
        <v>118</v>
      </c>
      <c r="H11" s="15" t="s">
        <v>122</v>
      </c>
      <c r="I11" s="15" t="s">
        <v>110</v>
      </c>
      <c r="J11" s="15" t="s">
        <v>118</v>
      </c>
      <c r="K11" s="15" t="s">
        <v>122</v>
      </c>
      <c r="L11" s="15" t="s">
        <v>125</v>
      </c>
      <c r="M11" s="1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 Words</vt:lpstr>
      <vt:lpstr>Parts List</vt:lpstr>
      <vt:lpstr>Laser Cut 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2015-07-26T19:02:50Z</dcterms:modified>
</cp:coreProperties>
</file>