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Daily Hydromat Prod Sheet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P4" i="51" l="1"/>
  <c r="P8" i="51"/>
  <c r="BH48" i="51" l="1"/>
  <c r="BH47" i="51"/>
  <c r="BH46" i="51"/>
  <c r="BD43" i="51"/>
  <c r="AF43" i="51"/>
  <c r="AN14" i="51"/>
  <c r="AN41" i="51" s="1"/>
  <c r="BL14" i="51" s="1"/>
  <c r="BL41" i="51" s="1"/>
  <c r="AJ48" i="51" l="1"/>
  <c r="AJ47" i="51"/>
  <c r="AJ46" i="51"/>
  <c r="BH45" i="51"/>
  <c r="AJ45" i="51" s="1"/>
  <c r="BH44" i="51"/>
  <c r="BH43" i="51"/>
  <c r="AJ44" i="51" l="1"/>
  <c r="AJ43" i="51"/>
  <c r="BC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J16" i="51" s="1"/>
  <c r="AL16" i="51" s="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2" i="51"/>
  <c r="AL10" i="51"/>
  <c r="AK8" i="51"/>
  <c r="AK6" i="51"/>
  <c r="AK4" i="51"/>
  <c r="AI10" i="51"/>
  <c r="AH10" i="51"/>
  <c r="AH8" i="51"/>
  <c r="AH6" i="51"/>
  <c r="AH4" i="51"/>
  <c r="AH2" i="51"/>
  <c r="BJ15" i="51" l="1"/>
  <c r="AD8" i="51"/>
  <c r="BB8" i="51" s="1"/>
  <c r="AA10" i="51"/>
  <c r="AA8" i="51"/>
  <c r="AY8" i="51" s="1"/>
  <c r="AA6" i="51"/>
  <c r="AK15" i="51"/>
  <c r="AG15" i="51"/>
  <c r="AJ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L16" i="51" s="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AL15" i="51" l="1"/>
  <c r="AE41" i="51"/>
  <c r="L47" i="51" l="1"/>
  <c r="L44" i="51"/>
  <c r="L45" i="51"/>
  <c r="L46" i="51"/>
  <c r="L48" i="51"/>
  <c r="L43" i="51"/>
  <c r="BL4" i="51"/>
  <c r="BD45" i="51" s="1"/>
  <c r="P41" i="51"/>
  <c r="T41" i="51"/>
  <c r="AR14" i="51" s="1"/>
  <c r="AR41" i="51" s="1"/>
  <c r="BP14" i="51" s="1"/>
  <c r="BP41" i="51" s="1"/>
  <c r="H44" i="51" s="1"/>
  <c r="D41" i="51"/>
  <c r="AB14" i="51" s="1"/>
  <c r="AB41" i="51" s="1"/>
  <c r="AZ14" i="51" s="1"/>
  <c r="AZ41" i="51" s="1"/>
  <c r="AF44" i="51" l="1"/>
  <c r="BD44" i="51"/>
  <c r="H45" i="51"/>
  <c r="AN4" i="51"/>
  <c r="AF45" i="51" s="1"/>
  <c r="N29" i="51"/>
  <c r="N15" i="51"/>
  <c r="N19" i="51"/>
  <c r="N23" i="51"/>
  <c r="N25" i="51"/>
  <c r="N35" i="51"/>
  <c r="G41" i="51"/>
  <c r="F41" i="51"/>
  <c r="AD14" i="51" s="1"/>
  <c r="E41" i="51"/>
  <c r="AC14" i="51" s="1"/>
  <c r="AC41" i="51" s="1"/>
  <c r="BA14" i="51" s="1"/>
  <c r="BA41" i="51" s="1"/>
  <c r="X4" i="51" s="1"/>
  <c r="X6" i="51" s="1"/>
  <c r="N40" i="51"/>
  <c r="J41" i="51"/>
  <c r="AH14" i="51" s="1"/>
  <c r="H15" i="51" l="1"/>
  <c r="H16" i="51"/>
  <c r="BT4" i="51"/>
  <c r="AV4" i="51"/>
  <c r="BL8" i="5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AG41" i="51" l="1"/>
  <c r="BE14" i="51" s="1"/>
  <c r="BE41" i="51" s="1"/>
  <c r="H41" i="51"/>
  <c r="AF14" i="51" s="1"/>
  <c r="AF41" i="51" s="1"/>
  <c r="BD14" i="51" s="1"/>
  <c r="BD41" i="51" s="1"/>
  <c r="BT6" i="5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M14" i="51"/>
  <c r="AB45" i="51" l="1"/>
  <c r="AF46" i="51" s="1"/>
  <c r="AF47" i="51" s="1"/>
  <c r="BF41" i="51"/>
  <c r="BG40" i="51"/>
  <c r="BG41" i="51" s="1"/>
  <c r="L41" i="51"/>
  <c r="AJ14" i="51" l="1"/>
  <c r="AJ41" i="51" s="1"/>
  <c r="BH14" i="51" s="1"/>
  <c r="BH41" i="51" s="1"/>
  <c r="D43" i="51" s="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P6" i="51" s="1"/>
  <c r="D44" i="51" l="1"/>
  <c r="AZ43" i="51"/>
  <c r="AB43" i="51"/>
  <c r="K41" i="51"/>
  <c r="AI14" i="51" s="1"/>
  <c r="BL6" i="5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<sst xmlns="http://schemas.openxmlformats.org/spreadsheetml/2006/main" count="225" uniqueCount="77">
  <si>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</si>
  <si>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</si>
  <si>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</si>
  <si>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</si>
  <si>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</si>
  <si>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</si>
  <si>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</si>
  <si>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</si>
  <si>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</si>
  <si>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</si>
  <si>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</si>
  <si>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</si>
  <si>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</si>
  <si>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</si>
  <si>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</si>
  <si>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</si>
  <si>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</si>
  <si>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</si>
  <si>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</si>
  <si>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</si>
  <si>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</si>
  <si>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</si>
  <si>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</si>
  <si>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</si>
  <si>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</si>
  <si>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</si>
  <si>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</si>
  <si>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</si>
  <si>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</si>
  <si>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</si>
  <si>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</si>
  <si>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</si>
  <si>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</si>
  <si>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</si>
  <si>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</si>
  <si>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</si>
  <si>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</si>
  <si>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</si>
  <si>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</si>
  <si>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</si>
  <si>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</si>
  <si>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</si>
  <si>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</si>
  <si>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</si>
  <si>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</si>
  <si>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</si>
  <si>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</si>
  <si>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</si>
  <si>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</si>
  <si>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</si>
  <si>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</si>
  <si>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</si>
  <si>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</si>
  <si>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</si>
  <si>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</si>
  <si>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</si>
  <si>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</si>
  <si>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</si>
  <si>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</si>
  <si>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</si>
  <si>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</si>
  <si>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</si>
  <si>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</si>
  <si>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</si>
  <si>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</si>
  <si>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</si>
  <si>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</si>
  <si>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</si>
  <si>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</si>
  <si>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</si>
  <si>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</si>
  <si>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</si>
  <si>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S6</t>
  </si>
  <si>
    <t>A06021-0016</t>
  </si>
  <si>
    <t>PWN40035-H</t>
  </si>
  <si>
    <t>WAD</t>
  </si>
  <si>
    <t>739L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</si>
</sst>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1" fontId="1" fillId="0" borderId="9" xfId="2" applyNumberFormat="1" applyFont="1" applyFill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3" fillId="0" borderId="6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51" xfId="0" applyFont="1" applyBorder="1" applyAlignment="1">
      <alignment horizontal="center" wrapText="1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3" fontId="8" fillId="0" borderId="24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left" vertical="center"/>
    </xf>
    <xf numFmtId="164" fontId="10" fillId="0" borderId="11" xfId="0" applyNumberFormat="1" applyFont="1" applyBorder="1" applyAlignment="1">
      <alignment horizontal="left" vertic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S16" sqref="S16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88" t="s">
        <v>66</v>
      </c>
      <c r="C1" s="289"/>
      <c r="D1" s="289"/>
      <c r="E1" s="289"/>
      <c r="F1" s="29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88" t="s">
        <v>66</v>
      </c>
      <c r="AA1" s="289"/>
      <c r="AB1" s="289"/>
      <c r="AC1" s="289"/>
      <c r="AD1" s="29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88" t="s">
        <v>66</v>
      </c>
      <c r="AY1" s="289"/>
      <c r="AZ1" s="289"/>
      <c r="BA1" s="289"/>
      <c r="BB1" s="29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91"/>
      <c r="C2" s="292"/>
      <c r="D2" s="292"/>
      <c r="E2" s="292"/>
      <c r="F2" s="293"/>
      <c r="G2" s="44"/>
      <c r="H2" s="268" t="s">
        <v>19</v>
      </c>
      <c r="I2" s="269"/>
      <c r="J2" s="145" t="s">
        <v>72</v>
      </c>
      <c r="K2" s="18"/>
      <c r="L2" s="313" t="s">
        <v>59</v>
      </c>
      <c r="M2" s="314"/>
      <c r="N2" s="314"/>
      <c r="O2" s="314"/>
      <c r="P2" s="314"/>
      <c r="Q2" s="315"/>
      <c r="R2" s="6"/>
      <c r="S2" s="3"/>
      <c r="T2" s="6"/>
      <c r="U2" s="235" t="s">
        <v>9</v>
      </c>
      <c r="V2" s="236"/>
      <c r="W2" s="325"/>
      <c r="X2" s="84">
        <v>4</v>
      </c>
      <c r="Y2" s="4"/>
      <c r="Z2" s="291"/>
      <c r="AA2" s="292"/>
      <c r="AB2" s="292"/>
      <c r="AC2" s="292"/>
      <c r="AD2" s="293"/>
      <c r="AE2" s="44"/>
      <c r="AF2" s="268" t="s">
        <v>19</v>
      </c>
      <c r="AG2" s="269"/>
      <c r="AH2" s="141" t="str">
        <f>IF($J$2="","",$J$2)</f>
        <v>S6</v>
      </c>
      <c r="AI2" s="18"/>
      <c r="AJ2" s="313" t="s">
        <v>59</v>
      </c>
      <c r="AK2" s="314"/>
      <c r="AL2" s="314"/>
      <c r="AM2" s="314"/>
      <c r="AN2" s="314"/>
      <c r="AO2" s="315"/>
      <c r="AP2" s="6"/>
      <c r="AQ2" s="3"/>
      <c r="AR2" s="6"/>
      <c r="AS2" s="235" t="s">
        <v>9</v>
      </c>
      <c r="AT2" s="236"/>
      <c r="AU2" s="236"/>
      <c r="AV2" s="84">
        <f>IF($X$2="","",$X$2)</f>
        <v>4</v>
      </c>
      <c r="AW2" s="4"/>
      <c r="AX2" s="291"/>
      <c r="AY2" s="292"/>
      <c r="AZ2" s="292"/>
      <c r="BA2" s="292"/>
      <c r="BB2" s="293"/>
      <c r="BC2" s="44"/>
      <c r="BD2" s="268" t="s">
        <v>19</v>
      </c>
      <c r="BE2" s="269"/>
      <c r="BF2" s="141" t="str">
        <f>IF($J$2="","",$J$2)</f>
        <v>S6</v>
      </c>
      <c r="BG2" s="18"/>
      <c r="BH2" s="313" t="s">
        <v>59</v>
      </c>
      <c r="BI2" s="314"/>
      <c r="BJ2" s="314"/>
      <c r="BK2" s="314"/>
      <c r="BL2" s="314"/>
      <c r="BM2" s="315"/>
      <c r="BN2" s="6"/>
      <c r="BO2" s="3"/>
      <c r="BP2" s="6"/>
      <c r="BQ2" s="235" t="s">
        <v>9</v>
      </c>
      <c r="BR2" s="236"/>
      <c r="BS2" s="236"/>
      <c r="BT2" s="84">
        <f>IF($X$2="","",$X$2)</f>
        <v>4</v>
      </c>
      <c r="BU2" s="4"/>
    </row>
    <row r="3" spans="2:73" ht="7.5" customHeight="1" thickBot="1" x14ac:dyDescent="0.25">
      <c r="B3" s="291"/>
      <c r="C3" s="292"/>
      <c r="D3" s="292"/>
      <c r="E3" s="292"/>
      <c r="F3" s="293"/>
      <c r="G3" s="44"/>
      <c r="H3" s="34"/>
      <c r="I3" s="35"/>
      <c r="J3" s="36"/>
      <c r="K3" s="18"/>
      <c r="L3" s="316"/>
      <c r="M3" s="317"/>
      <c r="N3" s="317"/>
      <c r="O3" s="317"/>
      <c r="P3" s="317"/>
      <c r="Q3" s="318"/>
      <c r="R3" s="6"/>
      <c r="S3" s="3"/>
      <c r="T3" s="6"/>
      <c r="U3" s="3"/>
      <c r="V3" s="3"/>
      <c r="W3" s="3"/>
      <c r="X3" s="3"/>
      <c r="Y3" s="4"/>
      <c r="Z3" s="291"/>
      <c r="AA3" s="292"/>
      <c r="AB3" s="292"/>
      <c r="AC3" s="292"/>
      <c r="AD3" s="293"/>
      <c r="AE3" s="44"/>
      <c r="AF3" s="34"/>
      <c r="AG3" s="35"/>
      <c r="AH3" s="36"/>
      <c r="AI3" s="18"/>
      <c r="AJ3" s="316"/>
      <c r="AK3" s="317"/>
      <c r="AL3" s="317"/>
      <c r="AM3" s="317"/>
      <c r="AN3" s="317"/>
      <c r="AO3" s="318"/>
      <c r="AP3" s="6"/>
      <c r="AQ3" s="3"/>
      <c r="AR3" s="6"/>
      <c r="AS3" s="3"/>
      <c r="AT3" s="3"/>
      <c r="AU3" s="3"/>
      <c r="AV3" s="3"/>
      <c r="AW3" s="4"/>
      <c r="AX3" s="291"/>
      <c r="AY3" s="292"/>
      <c r="AZ3" s="292"/>
      <c r="BA3" s="292"/>
      <c r="BB3" s="293"/>
      <c r="BC3" s="44"/>
      <c r="BD3" s="34"/>
      <c r="BE3" s="35"/>
      <c r="BF3" s="36"/>
      <c r="BG3" s="18"/>
      <c r="BH3" s="316"/>
      <c r="BI3" s="317"/>
      <c r="BJ3" s="317"/>
      <c r="BK3" s="317"/>
      <c r="BL3" s="317"/>
      <c r="BM3" s="318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94"/>
      <c r="C4" s="295"/>
      <c r="D4" s="295"/>
      <c r="E4" s="295"/>
      <c r="F4" s="296"/>
      <c r="G4" s="21"/>
      <c r="H4" s="268" t="s">
        <v>17</v>
      </c>
      <c r="I4" s="269"/>
      <c r="J4" s="61"/>
      <c r="K4" s="3"/>
      <c r="L4" s="62" t="s">
        <v>21</v>
      </c>
      <c r="M4" s="45">
        <v>8.1</v>
      </c>
      <c r="N4" s="270" t="s">
        <v>12</v>
      </c>
      <c r="O4" s="271"/>
      <c r="P4" s="272">
        <f>IF(M6="","",(ROUNDUP((C10*M8/M4/M6),0)*M6))</f>
        <v>79</v>
      </c>
      <c r="Q4" s="273"/>
      <c r="R4" s="24"/>
      <c r="S4" s="20"/>
      <c r="T4" s="20"/>
      <c r="U4" s="235" t="s">
        <v>10</v>
      </c>
      <c r="V4" s="236"/>
      <c r="W4" s="325"/>
      <c r="X4" s="65">
        <f>IF(BA41=0,"",BA41)</f>
        <v>4.5</v>
      </c>
      <c r="Y4" s="25"/>
      <c r="Z4" s="294"/>
      <c r="AA4" s="295"/>
      <c r="AB4" s="295"/>
      <c r="AC4" s="295"/>
      <c r="AD4" s="296"/>
      <c r="AE4" s="21"/>
      <c r="AF4" s="268" t="s">
        <v>17</v>
      </c>
      <c r="AG4" s="269"/>
      <c r="AH4" s="140" t="str">
        <f>IF($J$4="","",$J$4)</f>
        <v/>
      </c>
      <c r="AI4" s="3"/>
      <c r="AJ4" s="62" t="s">
        <v>21</v>
      </c>
      <c r="AK4" s="143">
        <f>IF($M$4="","",$M$4)</f>
        <v>8.1</v>
      </c>
      <c r="AL4" s="270" t="s">
        <v>12</v>
      </c>
      <c r="AM4" s="271"/>
      <c r="AN4" s="272">
        <f>IF($P$4="","",$P$4)</f>
        <v>79</v>
      </c>
      <c r="AO4" s="273"/>
      <c r="AP4" s="24"/>
      <c r="AQ4" s="20"/>
      <c r="AR4" s="20"/>
      <c r="AS4" s="235" t="s">
        <v>10</v>
      </c>
      <c r="AT4" s="236"/>
      <c r="AU4" s="236"/>
      <c r="AV4" s="65">
        <f>IF($X$4="","",$X$4)</f>
        <v>4.5</v>
      </c>
      <c r="AW4" s="25"/>
      <c r="AX4" s="294"/>
      <c r="AY4" s="295"/>
      <c r="AZ4" s="295"/>
      <c r="BA4" s="295"/>
      <c r="BB4" s="296"/>
      <c r="BC4" s="21"/>
      <c r="BD4" s="268" t="s">
        <v>17</v>
      </c>
      <c r="BE4" s="269"/>
      <c r="BF4" s="140" t="str">
        <f>IF($J$4="","",$J$4)</f>
        <v/>
      </c>
      <c r="BG4" s="3"/>
      <c r="BH4" s="62" t="s">
        <v>21</v>
      </c>
      <c r="BI4" s="143">
        <f>IF($M$4="","",$M$4)</f>
        <v>8.1</v>
      </c>
      <c r="BJ4" s="270" t="s">
        <v>12</v>
      </c>
      <c r="BK4" s="271"/>
      <c r="BL4" s="272">
        <f>IF($P$4="","",$P$4)</f>
        <v>79</v>
      </c>
      <c r="BM4" s="273"/>
      <c r="BN4" s="24"/>
      <c r="BO4" s="20"/>
      <c r="BP4" s="20"/>
      <c r="BQ4" s="235" t="s">
        <v>10</v>
      </c>
      <c r="BR4" s="236"/>
      <c r="BS4" s="236"/>
      <c r="BT4" s="65">
        <f>IF($X$4="","",$X$4)</f>
        <v>4.5</v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3" t="s">
        <v>0</v>
      </c>
      <c r="K5" s="19"/>
      <c r="L5" s="26"/>
      <c r="M5" s="27"/>
      <c r="N5" s="27"/>
      <c r="O5" s="27"/>
      <c r="P5" s="27"/>
      <c r="Q5" s="144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3"/>
      <c r="AI5" s="19"/>
      <c r="AJ5" s="26"/>
      <c r="AK5" s="27"/>
      <c r="AL5" s="27"/>
      <c r="AM5" s="27"/>
      <c r="AN5" s="27"/>
      <c r="AO5" s="111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3"/>
      <c r="BG5" s="19"/>
      <c r="BH5" s="26"/>
      <c r="BI5" s="27"/>
      <c r="BJ5" s="27"/>
      <c r="BK5" s="27"/>
      <c r="BL5" s="27"/>
      <c r="BM5" s="111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8" t="s">
        <v>49</v>
      </c>
      <c r="C6" s="342" t="s">
        <v>74</v>
      </c>
      <c r="D6" s="343"/>
      <c r="E6" s="344"/>
      <c r="F6" s="3"/>
      <c r="G6" s="34"/>
      <c r="H6" s="300" t="s">
        <v>18</v>
      </c>
      <c r="I6" s="301"/>
      <c r="J6" s="85">
        <v>330</v>
      </c>
      <c r="K6" s="3"/>
      <c r="L6" s="63" t="s">
        <v>54</v>
      </c>
      <c r="M6" s="45">
        <v>1</v>
      </c>
      <c r="N6" s="308" t="s">
        <v>34</v>
      </c>
      <c r="O6" s="309"/>
      <c r="P6" s="272">
        <f>IF(M6="","",(ROUNDUP((K40*M8/M4/M6),0)*M6))</f>
        <v>71</v>
      </c>
      <c r="Q6" s="273"/>
      <c r="R6" s="18"/>
      <c r="S6" s="6"/>
      <c r="T6" s="6"/>
      <c r="U6" s="235" t="s">
        <v>16</v>
      </c>
      <c r="V6" s="236"/>
      <c r="W6" s="325"/>
      <c r="X6" s="86">
        <f>IF(X4="","",(X2/X4))</f>
        <v>0.88888888888888884</v>
      </c>
      <c r="Y6" s="25"/>
      <c r="Z6" s="58" t="s">
        <v>49</v>
      </c>
      <c r="AA6" s="297" t="str">
        <f>IF($C$6="","",$C$6)</f>
        <v>PWN40035-H</v>
      </c>
      <c r="AB6" s="298"/>
      <c r="AC6" s="299"/>
      <c r="AD6" s="3"/>
      <c r="AE6" s="34"/>
      <c r="AF6" s="300" t="s">
        <v>18</v>
      </c>
      <c r="AG6" s="301"/>
      <c r="AH6" s="136">
        <f>IF($J$6="","",$J$6)</f>
        <v>330</v>
      </c>
      <c r="AI6" s="3"/>
      <c r="AJ6" s="63" t="s">
        <v>54</v>
      </c>
      <c r="AK6" s="143">
        <f>IF($M$6="","",$M$6)</f>
        <v>1</v>
      </c>
      <c r="AL6" s="308" t="s">
        <v>34</v>
      </c>
      <c r="AM6" s="309"/>
      <c r="AN6" s="272">
        <f>IF($P$6="","",$P$6)</f>
        <v>71</v>
      </c>
      <c r="AO6" s="273"/>
      <c r="AP6" s="18"/>
      <c r="AQ6" s="6"/>
      <c r="AR6" s="6"/>
      <c r="AS6" s="235" t="s">
        <v>16</v>
      </c>
      <c r="AT6" s="236"/>
      <c r="AU6" s="236"/>
      <c r="AV6" s="86">
        <f>IF($X$6="","",$X$6)</f>
        <v>0.88888888888888884</v>
      </c>
      <c r="AW6" s="25"/>
      <c r="AX6" s="58" t="s">
        <v>49</v>
      </c>
      <c r="AY6" s="297" t="str">
        <f>IF($C$6="","",$C$6)</f>
        <v>PWN40035-H</v>
      </c>
      <c r="AZ6" s="298"/>
      <c r="BA6" s="299"/>
      <c r="BB6" s="3"/>
      <c r="BC6" s="34"/>
      <c r="BD6" s="300" t="s">
        <v>18</v>
      </c>
      <c r="BE6" s="301"/>
      <c r="BF6" s="136">
        <f>IF($J$6="","",$J$6)</f>
        <v>330</v>
      </c>
      <c r="BG6" s="3"/>
      <c r="BH6" s="63" t="s">
        <v>54</v>
      </c>
      <c r="BI6" s="143">
        <f>IF($M$6="","",$M$6)</f>
        <v>1</v>
      </c>
      <c r="BJ6" s="308" t="s">
        <v>34</v>
      </c>
      <c r="BK6" s="309"/>
      <c r="BL6" s="272">
        <f>IF($P$6="","",$P$6)</f>
        <v>71</v>
      </c>
      <c r="BM6" s="273"/>
      <c r="BN6" s="18"/>
      <c r="BO6" s="6"/>
      <c r="BP6" s="6"/>
      <c r="BQ6" s="235" t="s">
        <v>16</v>
      </c>
      <c r="BR6" s="236"/>
      <c r="BS6" s="236"/>
      <c r="BT6" s="86">
        <f>IF($X$6="","",$X$6)</f>
        <v>0.88888888888888884</v>
      </c>
      <c r="BU6" s="25"/>
    </row>
    <row r="7" spans="2:73" ht="10.5" customHeight="1" x14ac:dyDescent="0.2">
      <c r="B7" s="52"/>
      <c r="C7" s="13"/>
      <c r="D7" s="13"/>
      <c r="E7" s="14"/>
      <c r="F7" s="237" t="s">
        <v>48</v>
      </c>
      <c r="G7" s="238"/>
      <c r="H7" s="239" t="s">
        <v>35</v>
      </c>
      <c r="I7" s="240"/>
      <c r="J7" s="241"/>
      <c r="K7" s="19"/>
      <c r="L7" s="26"/>
      <c r="M7" s="28"/>
      <c r="N7" s="28"/>
      <c r="O7" s="29"/>
      <c r="P7" s="29"/>
      <c r="Q7" s="144"/>
      <c r="R7" s="6"/>
      <c r="S7" s="242" t="s">
        <v>39</v>
      </c>
      <c r="T7" s="243"/>
      <c r="U7" s="243"/>
      <c r="V7" s="243"/>
      <c r="W7" s="243"/>
      <c r="X7" s="244"/>
      <c r="Y7" s="4"/>
      <c r="Z7" s="52"/>
      <c r="AA7" s="13"/>
      <c r="AB7" s="13"/>
      <c r="AC7" s="14"/>
      <c r="AD7" s="237" t="s">
        <v>48</v>
      </c>
      <c r="AE7" s="238"/>
      <c r="AF7" s="239" t="s">
        <v>35</v>
      </c>
      <c r="AG7" s="240"/>
      <c r="AH7" s="241"/>
      <c r="AI7" s="19"/>
      <c r="AJ7" s="26"/>
      <c r="AK7" s="28"/>
      <c r="AL7" s="28"/>
      <c r="AM7" s="29"/>
      <c r="AN7" s="29"/>
      <c r="AO7" s="111"/>
      <c r="AP7" s="6"/>
      <c r="AQ7" s="242" t="s">
        <v>39</v>
      </c>
      <c r="AR7" s="243"/>
      <c r="AS7" s="243"/>
      <c r="AT7" s="243"/>
      <c r="AU7" s="243"/>
      <c r="AV7" s="244"/>
      <c r="AW7" s="4"/>
      <c r="AX7" s="52"/>
      <c r="AY7" s="13"/>
      <c r="AZ7" s="13"/>
      <c r="BA7" s="14"/>
      <c r="BB7" s="237" t="s">
        <v>48</v>
      </c>
      <c r="BC7" s="238"/>
      <c r="BD7" s="239" t="s">
        <v>35</v>
      </c>
      <c r="BE7" s="240"/>
      <c r="BF7" s="241"/>
      <c r="BG7" s="19"/>
      <c r="BH7" s="26"/>
      <c r="BI7" s="28"/>
      <c r="BJ7" s="28"/>
      <c r="BK7" s="29"/>
      <c r="BL7" s="29"/>
      <c r="BM7" s="111"/>
      <c r="BN7" s="6"/>
      <c r="BO7" s="242" t="s">
        <v>39</v>
      </c>
      <c r="BP7" s="243"/>
      <c r="BQ7" s="243"/>
      <c r="BR7" s="243"/>
      <c r="BS7" s="243"/>
      <c r="BT7" s="244"/>
      <c r="BU7" s="4"/>
    </row>
    <row r="8" spans="2:73" s="3" customFormat="1" ht="20.25" customHeight="1" thickBot="1" x14ac:dyDescent="0.25">
      <c r="B8" s="56" t="s">
        <v>51</v>
      </c>
      <c r="C8" s="310">
        <v>624552</v>
      </c>
      <c r="D8" s="311"/>
      <c r="E8" s="312"/>
      <c r="F8" s="345"/>
      <c r="G8" s="346"/>
      <c r="H8" s="251" t="s">
        <v>60</v>
      </c>
      <c r="I8" s="252"/>
      <c r="J8" s="87">
        <v>9.8000000000000007</v>
      </c>
      <c r="K8" s="24"/>
      <c r="L8" s="62" t="s">
        <v>22</v>
      </c>
      <c r="M8" s="101">
        <v>7.0800000000000002E-2</v>
      </c>
      <c r="N8" s="306" t="s">
        <v>23</v>
      </c>
      <c r="O8" s="307"/>
      <c r="P8" s="272">
        <f>IF(M8="","",M4/M8)</f>
        <v>114.40677966101694</v>
      </c>
      <c r="Q8" s="273"/>
      <c r="R8" s="24"/>
      <c r="S8" s="326"/>
      <c r="T8" s="327"/>
      <c r="U8" s="327"/>
      <c r="V8" s="327"/>
      <c r="W8" s="327"/>
      <c r="X8" s="328"/>
      <c r="Y8" s="25"/>
      <c r="Z8" s="56" t="s">
        <v>51</v>
      </c>
      <c r="AA8" s="302">
        <f>IF(C8="","",$C$8)</f>
        <v>624552</v>
      </c>
      <c r="AB8" s="302"/>
      <c r="AC8" s="303"/>
      <c r="AD8" s="304" t="str">
        <f>IF(F8="","",$F$8)</f>
        <v/>
      </c>
      <c r="AE8" s="305"/>
      <c r="AF8" s="251" t="s">
        <v>36</v>
      </c>
      <c r="AG8" s="252"/>
      <c r="AH8" s="137">
        <f>IF($J$8="","",$J$8)</f>
        <v>9.8000000000000007</v>
      </c>
      <c r="AI8" s="24"/>
      <c r="AJ8" s="62" t="s">
        <v>22</v>
      </c>
      <c r="AK8" s="142">
        <f>IF($M$8="","",$M$8)</f>
        <v>7.0800000000000002E-2</v>
      </c>
      <c r="AL8" s="306" t="s">
        <v>23</v>
      </c>
      <c r="AM8" s="307"/>
      <c r="AN8" s="272">
        <f>IF($P$8="","",$P$8)</f>
        <v>114.40677966101694</v>
      </c>
      <c r="AO8" s="273"/>
      <c r="AP8" s="24"/>
      <c r="AQ8" s="274" t="str">
        <f>IF($S$8="","",$S$8)</f>
        <v/>
      </c>
      <c r="AR8" s="275"/>
      <c r="AS8" s="275"/>
      <c r="AT8" s="275"/>
      <c r="AU8" s="275"/>
      <c r="AV8" s="276"/>
      <c r="AW8" s="25"/>
      <c r="AX8" s="56" t="s">
        <v>51</v>
      </c>
      <c r="AY8" s="302">
        <f>IF(AA8="","",$C$8)</f>
        <v>624552</v>
      </c>
      <c r="AZ8" s="302"/>
      <c r="BA8" s="303"/>
      <c r="BB8" s="304" t="str">
        <f>IF(AD8="","",$F$8)</f>
        <v/>
      </c>
      <c r="BC8" s="305"/>
      <c r="BD8" s="251" t="s">
        <v>36</v>
      </c>
      <c r="BE8" s="252"/>
      <c r="BF8" s="137">
        <f>IF($J$8="","",$J$8)</f>
        <v>9.8000000000000007</v>
      </c>
      <c r="BG8" s="24"/>
      <c r="BH8" s="62" t="s">
        <v>22</v>
      </c>
      <c r="BI8" s="142">
        <f>IF($M$8="","",$M$8)</f>
        <v>7.0800000000000002E-2</v>
      </c>
      <c r="BJ8" s="306" t="s">
        <v>23</v>
      </c>
      <c r="BK8" s="307"/>
      <c r="BL8" s="272">
        <f>IF($P$8="","",$P$8)</f>
        <v>114.40677966101694</v>
      </c>
      <c r="BM8" s="273"/>
      <c r="BN8" s="24"/>
      <c r="BO8" s="274" t="str">
        <f>IF($S$8="","",$S$8)</f>
        <v/>
      </c>
      <c r="BP8" s="275"/>
      <c r="BQ8" s="275"/>
      <c r="BR8" s="275"/>
      <c r="BS8" s="275"/>
      <c r="BT8" s="276"/>
      <c r="BU8" s="25"/>
    </row>
    <row r="9" spans="2:73" s="3" customFormat="1" ht="7.5" customHeight="1" x14ac:dyDescent="0.25">
      <c r="B9" s="17"/>
      <c r="C9" s="15"/>
      <c r="D9" s="15"/>
      <c r="E9" s="15"/>
      <c r="F9" s="283" t="s">
        <v>55</v>
      </c>
      <c r="G9" s="284"/>
      <c r="H9" s="285"/>
      <c r="I9" s="286"/>
      <c r="J9" s="287"/>
      <c r="K9" s="64" t="s">
        <v>38</v>
      </c>
      <c r="L9" s="30"/>
      <c r="M9" s="49"/>
      <c r="N9" s="31"/>
      <c r="O9" s="32"/>
      <c r="P9" s="32"/>
      <c r="Q9" s="33"/>
      <c r="R9" s="24"/>
      <c r="S9" s="329"/>
      <c r="T9" s="330"/>
      <c r="U9" s="330"/>
      <c r="V9" s="330"/>
      <c r="W9" s="330"/>
      <c r="X9" s="331"/>
      <c r="Y9" s="25"/>
      <c r="Z9" s="17"/>
      <c r="AA9" s="15"/>
      <c r="AB9" s="15"/>
      <c r="AC9" s="15"/>
      <c r="AD9" s="283" t="s">
        <v>55</v>
      </c>
      <c r="AE9" s="284"/>
      <c r="AF9" s="285"/>
      <c r="AG9" s="286"/>
      <c r="AH9" s="287"/>
      <c r="AI9" s="64" t="s">
        <v>38</v>
      </c>
      <c r="AJ9" s="30"/>
      <c r="AK9" s="49"/>
      <c r="AL9" s="31"/>
      <c r="AM9" s="32"/>
      <c r="AN9" s="32"/>
      <c r="AO9" s="33"/>
      <c r="AP9" s="24"/>
      <c r="AQ9" s="277"/>
      <c r="AR9" s="278"/>
      <c r="AS9" s="278"/>
      <c r="AT9" s="278"/>
      <c r="AU9" s="278"/>
      <c r="AV9" s="279"/>
      <c r="AW9" s="25"/>
      <c r="AX9" s="17"/>
      <c r="AY9" s="15"/>
      <c r="AZ9" s="15"/>
      <c r="BA9" s="15"/>
      <c r="BB9" s="283" t="s">
        <v>55</v>
      </c>
      <c r="BC9" s="284"/>
      <c r="BD9" s="285"/>
      <c r="BE9" s="286"/>
      <c r="BF9" s="287"/>
      <c r="BG9" s="64" t="s">
        <v>38</v>
      </c>
      <c r="BH9" s="30"/>
      <c r="BI9" s="49"/>
      <c r="BJ9" s="31"/>
      <c r="BK9" s="32"/>
      <c r="BL9" s="32"/>
      <c r="BM9" s="33"/>
      <c r="BN9" s="24"/>
      <c r="BO9" s="277"/>
      <c r="BP9" s="278"/>
      <c r="BQ9" s="278"/>
      <c r="BR9" s="278"/>
      <c r="BS9" s="278"/>
      <c r="BT9" s="279"/>
      <c r="BU9" s="25"/>
    </row>
    <row r="10" spans="2:73" ht="20.25" customHeight="1" thickBot="1" x14ac:dyDescent="0.25">
      <c r="B10" s="57" t="s">
        <v>50</v>
      </c>
      <c r="C10" s="350">
        <v>9000</v>
      </c>
      <c r="D10" s="351"/>
      <c r="E10" s="352"/>
      <c r="F10" s="335"/>
      <c r="G10" s="336"/>
      <c r="H10" s="251" t="s">
        <v>37</v>
      </c>
      <c r="I10" s="252"/>
      <c r="J10" s="88"/>
      <c r="K10" s="55"/>
      <c r="L10" s="253" t="s">
        <v>31</v>
      </c>
      <c r="M10" s="254"/>
      <c r="N10" s="353" t="s">
        <v>73</v>
      </c>
      <c r="O10" s="354"/>
      <c r="P10" s="354"/>
      <c r="Q10" s="355"/>
      <c r="R10" s="24"/>
      <c r="S10" s="332"/>
      <c r="T10" s="333"/>
      <c r="U10" s="333"/>
      <c r="V10" s="333"/>
      <c r="W10" s="333"/>
      <c r="X10" s="334"/>
      <c r="Y10" s="4"/>
      <c r="Z10" s="57" t="s">
        <v>50</v>
      </c>
      <c r="AA10" s="247">
        <f>IF($C$10="","",$C$10)</f>
        <v>9000</v>
      </c>
      <c r="AB10" s="247"/>
      <c r="AC10" s="248"/>
      <c r="AD10" s="249"/>
      <c r="AE10" s="250"/>
      <c r="AF10" s="251" t="s">
        <v>37</v>
      </c>
      <c r="AG10" s="252"/>
      <c r="AH10" s="138" t="str">
        <f>IF($J$10="","",$J$10)</f>
        <v/>
      </c>
      <c r="AI10" s="139" t="str">
        <f>IF($K$10="","",$K$10)</f>
        <v/>
      </c>
      <c r="AJ10" s="253" t="s">
        <v>31</v>
      </c>
      <c r="AK10" s="254"/>
      <c r="AL10" s="255" t="str">
        <f>IF($N$10="","",$N$10)</f>
        <v>A06021-0016</v>
      </c>
      <c r="AM10" s="256"/>
      <c r="AN10" s="256"/>
      <c r="AO10" s="257"/>
      <c r="AP10" s="24"/>
      <c r="AQ10" s="280"/>
      <c r="AR10" s="281"/>
      <c r="AS10" s="281"/>
      <c r="AT10" s="281"/>
      <c r="AU10" s="281"/>
      <c r="AV10" s="282"/>
      <c r="AW10" s="4"/>
      <c r="AX10" s="57" t="s">
        <v>50</v>
      </c>
      <c r="AY10" s="247">
        <f>IF($C$10="","",$C$10)</f>
        <v>9000</v>
      </c>
      <c r="AZ10" s="247"/>
      <c r="BA10" s="248"/>
      <c r="BB10" s="249"/>
      <c r="BC10" s="250"/>
      <c r="BD10" s="251" t="s">
        <v>37</v>
      </c>
      <c r="BE10" s="252"/>
      <c r="BF10" s="138" t="str">
        <f>IF($J$10="","",$J$10)</f>
        <v/>
      </c>
      <c r="BG10" s="139" t="str">
        <f>IF($K$10="","",$K$10)</f>
        <v/>
      </c>
      <c r="BH10" s="253" t="s">
        <v>31</v>
      </c>
      <c r="BI10" s="254"/>
      <c r="BJ10" s="255" t="str">
        <f>IF($N$10="","",$N$10)</f>
        <v>A06021-0016</v>
      </c>
      <c r="BK10" s="256"/>
      <c r="BL10" s="256"/>
      <c r="BM10" s="257"/>
      <c r="BN10" s="24"/>
      <c r="BO10" s="280"/>
      <c r="BP10" s="281"/>
      <c r="BQ10" s="281"/>
      <c r="BR10" s="281"/>
      <c r="BS10" s="281"/>
      <c r="BT10" s="282"/>
      <c r="BU10" s="4"/>
    </row>
    <row r="11" spans="2:73" s="43" customFormat="1" ht="3" customHeight="1" x14ac:dyDescent="0.2">
      <c r="B11" s="37"/>
      <c r="C11" s="38">
        <v>1081</v>
      </c>
      <c r="D11" s="39"/>
      <c r="E11" s="40"/>
      <c r="F11" s="40"/>
      <c r="G11" s="40"/>
      <c r="H11" s="40"/>
      <c r="I11" s="41"/>
      <c r="J11" s="42"/>
      <c r="K11" s="40"/>
      <c r="L11" s="41"/>
      <c r="M11" s="42"/>
      <c r="N11" s="42"/>
      <c r="O11" s="40"/>
      <c r="P11" s="40"/>
      <c r="Q11" s="40"/>
      <c r="R11" s="40"/>
      <c r="S11" s="42"/>
      <c r="T11" s="48"/>
      <c r="U11" s="42"/>
      <c r="V11" s="40"/>
      <c r="W11" s="41"/>
      <c r="X11" s="41"/>
      <c r="Y11" s="46"/>
      <c r="Z11" s="37"/>
      <c r="AA11" s="38">
        <v>1081</v>
      </c>
      <c r="AB11" s="39"/>
      <c r="AC11" s="40"/>
      <c r="AD11" s="40"/>
      <c r="AE11" s="40"/>
      <c r="AF11" s="40"/>
      <c r="AG11" s="41"/>
      <c r="AH11" s="42"/>
      <c r="AI11" s="40"/>
      <c r="AJ11" s="41"/>
      <c r="AK11" s="42"/>
      <c r="AL11" s="42"/>
      <c r="AM11" s="40"/>
      <c r="AN11" s="40"/>
      <c r="AO11" s="40"/>
      <c r="AP11" s="40"/>
      <c r="AQ11" s="42"/>
      <c r="AR11" s="48"/>
      <c r="AS11" s="42"/>
      <c r="AT11" s="40"/>
      <c r="AU11" s="41"/>
      <c r="AV11" s="41"/>
      <c r="AW11" s="46"/>
      <c r="AX11" s="37"/>
      <c r="AY11" s="38">
        <v>1081</v>
      </c>
      <c r="AZ11" s="39"/>
      <c r="BA11" s="40"/>
      <c r="BB11" s="40"/>
      <c r="BC11" s="40"/>
      <c r="BD11" s="40"/>
      <c r="BE11" s="41"/>
      <c r="BF11" s="42"/>
      <c r="BG11" s="40"/>
      <c r="BH11" s="41"/>
      <c r="BI11" s="42"/>
      <c r="BJ11" s="42"/>
      <c r="BK11" s="40"/>
      <c r="BL11" s="40"/>
      <c r="BM11" s="40"/>
      <c r="BN11" s="40"/>
      <c r="BO11" s="42"/>
      <c r="BP11" s="48"/>
      <c r="BQ11" s="42"/>
      <c r="BR11" s="40"/>
      <c r="BS11" s="41"/>
      <c r="BT11" s="41"/>
      <c r="BU11" s="46"/>
    </row>
    <row r="12" spans="2:73" ht="20.25" customHeight="1" x14ac:dyDescent="0.2">
      <c r="B12" s="319" t="s">
        <v>1</v>
      </c>
      <c r="C12" s="260" t="s">
        <v>3</v>
      </c>
      <c r="D12" s="159" t="s">
        <v>64</v>
      </c>
      <c r="E12" s="260" t="s">
        <v>11</v>
      </c>
      <c r="F12" s="258" t="s">
        <v>29</v>
      </c>
      <c r="G12" s="258" t="s">
        <v>65</v>
      </c>
      <c r="H12" s="245" t="s">
        <v>40</v>
      </c>
      <c r="I12" s="245" t="s">
        <v>4</v>
      </c>
      <c r="J12" s="245" t="s">
        <v>5</v>
      </c>
      <c r="K12" s="245" t="s">
        <v>13</v>
      </c>
      <c r="L12" s="245" t="s">
        <v>6</v>
      </c>
      <c r="M12" s="245" t="s">
        <v>7</v>
      </c>
      <c r="N12" s="262" t="s">
        <v>8</v>
      </c>
      <c r="O12" s="263"/>
      <c r="P12" s="159" t="s">
        <v>24</v>
      </c>
      <c r="Q12" s="266"/>
      <c r="R12" s="160"/>
      <c r="S12" s="258" t="s">
        <v>68</v>
      </c>
      <c r="T12" s="258" t="s">
        <v>14</v>
      </c>
      <c r="U12" s="159" t="s">
        <v>70</v>
      </c>
      <c r="V12" s="160"/>
      <c r="W12" s="152" t="s">
        <v>15</v>
      </c>
      <c r="X12" s="152"/>
      <c r="Y12" s="153"/>
      <c r="Z12" s="319" t="s">
        <v>1</v>
      </c>
      <c r="AA12" s="260" t="s">
        <v>3</v>
      </c>
      <c r="AB12" s="159" t="s">
        <v>64</v>
      </c>
      <c r="AC12" s="260" t="s">
        <v>11</v>
      </c>
      <c r="AD12" s="258" t="s">
        <v>29</v>
      </c>
      <c r="AE12" s="258" t="s">
        <v>65</v>
      </c>
      <c r="AF12" s="245" t="s">
        <v>40</v>
      </c>
      <c r="AG12" s="245" t="s">
        <v>4</v>
      </c>
      <c r="AH12" s="245" t="s">
        <v>5</v>
      </c>
      <c r="AI12" s="245" t="s">
        <v>13</v>
      </c>
      <c r="AJ12" s="245" t="s">
        <v>6</v>
      </c>
      <c r="AK12" s="245" t="s">
        <v>7</v>
      </c>
      <c r="AL12" s="262" t="s">
        <v>8</v>
      </c>
      <c r="AM12" s="263"/>
      <c r="AN12" s="159" t="s">
        <v>24</v>
      </c>
      <c r="AO12" s="266"/>
      <c r="AP12" s="160"/>
      <c r="AQ12" s="258" t="s">
        <v>68</v>
      </c>
      <c r="AR12" s="258" t="s">
        <v>14</v>
      </c>
      <c r="AS12" s="159" t="s">
        <v>70</v>
      </c>
      <c r="AT12" s="160"/>
      <c r="AU12" s="152" t="s">
        <v>15</v>
      </c>
      <c r="AV12" s="152"/>
      <c r="AW12" s="153"/>
      <c r="AX12" s="319" t="s">
        <v>1</v>
      </c>
      <c r="AY12" s="260" t="s">
        <v>3</v>
      </c>
      <c r="AZ12" s="159" t="s">
        <v>64</v>
      </c>
      <c r="BA12" s="260" t="s">
        <v>11</v>
      </c>
      <c r="BB12" s="258" t="s">
        <v>29</v>
      </c>
      <c r="BC12" s="258" t="s">
        <v>65</v>
      </c>
      <c r="BD12" s="245" t="s">
        <v>40</v>
      </c>
      <c r="BE12" s="245" t="s">
        <v>4</v>
      </c>
      <c r="BF12" s="245" t="s">
        <v>5</v>
      </c>
      <c r="BG12" s="245" t="s">
        <v>13</v>
      </c>
      <c r="BH12" s="245" t="s">
        <v>6</v>
      </c>
      <c r="BI12" s="245" t="s">
        <v>7</v>
      </c>
      <c r="BJ12" s="262" t="s">
        <v>8</v>
      </c>
      <c r="BK12" s="263"/>
      <c r="BL12" s="159" t="s">
        <v>24</v>
      </c>
      <c r="BM12" s="266"/>
      <c r="BN12" s="160"/>
      <c r="BO12" s="258" t="s">
        <v>68</v>
      </c>
      <c r="BP12" s="258" t="s">
        <v>14</v>
      </c>
      <c r="BQ12" s="159" t="s">
        <v>70</v>
      </c>
      <c r="BR12" s="160"/>
      <c r="BS12" s="152" t="s">
        <v>15</v>
      </c>
      <c r="BT12" s="152"/>
      <c r="BU12" s="153"/>
    </row>
    <row r="13" spans="2:73" ht="20.25" customHeight="1" thickBot="1" x14ac:dyDescent="0.25">
      <c r="B13" s="320"/>
      <c r="C13" s="261"/>
      <c r="D13" s="161"/>
      <c r="E13" s="261"/>
      <c r="F13" s="259"/>
      <c r="G13" s="259"/>
      <c r="H13" s="246"/>
      <c r="I13" s="246"/>
      <c r="J13" s="246"/>
      <c r="K13" s="246"/>
      <c r="L13" s="246"/>
      <c r="M13" s="246"/>
      <c r="N13" s="264"/>
      <c r="O13" s="265"/>
      <c r="P13" s="161"/>
      <c r="Q13" s="154"/>
      <c r="R13" s="162"/>
      <c r="S13" s="267"/>
      <c r="T13" s="267"/>
      <c r="U13" s="161"/>
      <c r="V13" s="162"/>
      <c r="W13" s="154"/>
      <c r="X13" s="154"/>
      <c r="Y13" s="155"/>
      <c r="Z13" s="320"/>
      <c r="AA13" s="261"/>
      <c r="AB13" s="161"/>
      <c r="AC13" s="261"/>
      <c r="AD13" s="259"/>
      <c r="AE13" s="259"/>
      <c r="AF13" s="246"/>
      <c r="AG13" s="246"/>
      <c r="AH13" s="246"/>
      <c r="AI13" s="246"/>
      <c r="AJ13" s="246"/>
      <c r="AK13" s="246"/>
      <c r="AL13" s="264"/>
      <c r="AM13" s="265"/>
      <c r="AN13" s="161"/>
      <c r="AO13" s="154"/>
      <c r="AP13" s="162"/>
      <c r="AQ13" s="267"/>
      <c r="AR13" s="267"/>
      <c r="AS13" s="161"/>
      <c r="AT13" s="162"/>
      <c r="AU13" s="154"/>
      <c r="AV13" s="154"/>
      <c r="AW13" s="155"/>
      <c r="AX13" s="320"/>
      <c r="AY13" s="261"/>
      <c r="AZ13" s="161"/>
      <c r="BA13" s="261"/>
      <c r="BB13" s="259"/>
      <c r="BC13" s="259"/>
      <c r="BD13" s="246"/>
      <c r="BE13" s="246"/>
      <c r="BF13" s="246"/>
      <c r="BG13" s="246"/>
      <c r="BH13" s="246"/>
      <c r="BI13" s="246"/>
      <c r="BJ13" s="264"/>
      <c r="BK13" s="265"/>
      <c r="BL13" s="161"/>
      <c r="BM13" s="154"/>
      <c r="BN13" s="162"/>
      <c r="BO13" s="267"/>
      <c r="BP13" s="267"/>
      <c r="BQ13" s="161"/>
      <c r="BR13" s="162"/>
      <c r="BS13" s="154"/>
      <c r="BT13" s="154"/>
      <c r="BU13" s="155"/>
    </row>
    <row r="14" spans="2:73" ht="15" customHeight="1" thickTop="1" x14ac:dyDescent="0.2">
      <c r="B14" s="7"/>
      <c r="C14" s="11"/>
      <c r="D14" s="347" t="s">
        <v>57</v>
      </c>
      <c r="E14" s="348"/>
      <c r="F14" s="349"/>
      <c r="G14" s="75"/>
      <c r="H14" s="75"/>
      <c r="I14" s="75" t="s">
        <v>0</v>
      </c>
      <c r="J14" s="53">
        <v>0</v>
      </c>
      <c r="K14" s="53">
        <f>C$10</f>
        <v>9000</v>
      </c>
      <c r="L14" s="75" t="s">
        <v>0</v>
      </c>
      <c r="M14" s="75" t="str">
        <f>I14</f>
        <v xml:space="preserve"> </v>
      </c>
      <c r="N14" s="321" t="s">
        <v>0</v>
      </c>
      <c r="O14" s="322"/>
      <c r="P14" s="323"/>
      <c r="Q14" s="324"/>
      <c r="R14" s="322"/>
      <c r="S14" s="77"/>
      <c r="T14" s="78"/>
      <c r="U14" s="156"/>
      <c r="V14" s="157"/>
      <c r="W14" s="157"/>
      <c r="X14" s="157"/>
      <c r="Y14" s="158"/>
      <c r="Z14" s="361" t="s">
        <v>67</v>
      </c>
      <c r="AA14" s="362"/>
      <c r="AB14" s="82">
        <f>D41</f>
        <v>3.5</v>
      </c>
      <c r="AC14" s="129">
        <f t="shared" ref="AC14" si="0">E41</f>
        <v>4.5</v>
      </c>
      <c r="AD14" s="132">
        <f t="shared" ref="AD14" si="1">F41</f>
        <v>950</v>
      </c>
      <c r="AE14" s="75"/>
      <c r="AF14" s="135">
        <f t="shared" ref="AF14" si="2">H41</f>
        <v>8.3037037037037038</v>
      </c>
      <c r="AG14" s="75">
        <f t="shared" ref="AG14" si="3">I41</f>
        <v>3.5</v>
      </c>
      <c r="AH14" s="53">
        <f t="shared" ref="AH14" si="4">J41</f>
        <v>950</v>
      </c>
      <c r="AI14" s="53">
        <f>K41</f>
        <v>8050</v>
      </c>
      <c r="AJ14" s="75">
        <f>L41</f>
        <v>1155</v>
      </c>
      <c r="AK14" s="75"/>
      <c r="AL14" s="321"/>
      <c r="AM14" s="322"/>
      <c r="AN14" s="323">
        <f>Q41</f>
        <v>0</v>
      </c>
      <c r="AO14" s="324"/>
      <c r="AP14" s="322"/>
      <c r="AQ14" s="77"/>
      <c r="AR14" s="78">
        <f>T41</f>
        <v>0</v>
      </c>
      <c r="AS14" s="156"/>
      <c r="AT14" s="157"/>
      <c r="AU14" s="157"/>
      <c r="AV14" s="157"/>
      <c r="AW14" s="158"/>
      <c r="AX14" s="361" t="s">
        <v>67</v>
      </c>
      <c r="AY14" s="362"/>
      <c r="AZ14" s="82">
        <f>AB41</f>
        <v>3.5</v>
      </c>
      <c r="BA14" s="129">
        <f t="shared" ref="BA14" si="5">AC41</f>
        <v>4.5</v>
      </c>
      <c r="BB14" s="132">
        <f t="shared" ref="BB14" si="6">AD41</f>
        <v>950</v>
      </c>
      <c r="BC14" s="75"/>
      <c r="BD14" s="135">
        <f t="shared" ref="BD14" si="7">AF41</f>
        <v>8.3037037037037038</v>
      </c>
      <c r="BE14" s="75">
        <f t="shared" ref="BE14" si="8">AG41</f>
        <v>-1</v>
      </c>
      <c r="BF14" s="53">
        <f t="shared" ref="BF14" si="9">AH41</f>
        <v>950</v>
      </c>
      <c r="BG14" s="53">
        <f>AI41</f>
        <v>8050</v>
      </c>
      <c r="BH14" s="75">
        <f>AJ41</f>
        <v>1155</v>
      </c>
      <c r="BI14" s="75"/>
      <c r="BJ14" s="321"/>
      <c r="BK14" s="322"/>
      <c r="BL14" s="323">
        <f>AN41</f>
        <v>0</v>
      </c>
      <c r="BM14" s="324"/>
      <c r="BN14" s="322"/>
      <c r="BO14" s="77"/>
      <c r="BP14" s="78">
        <f>AR41</f>
        <v>0</v>
      </c>
      <c r="BQ14" s="156"/>
      <c r="BR14" s="157"/>
      <c r="BS14" s="157"/>
      <c r="BT14" s="157"/>
      <c r="BU14" s="158"/>
    </row>
    <row r="15" spans="2:73" ht="15" customHeight="1" x14ac:dyDescent="0.2">
      <c r="B15" s="90">
        <v>43381</v>
      </c>
      <c r="C15" s="134" t="s">
        <v>75</v>
      </c>
      <c r="D15" s="91">
        <v>3.5</v>
      </c>
      <c r="E15" s="89">
        <v>4.5</v>
      </c>
      <c r="F15" s="94">
        <v>950</v>
      </c>
      <c r="G15" s="146" t="s">
        <v>76</v>
      </c>
      <c r="H15" s="70">
        <f>IF(F15="","",(IF($P$8=0,"",(F15/$M$6)/$P$8)))</f>
        <v>8.3037037037037038</v>
      </c>
      <c r="I15" s="71">
        <f>IF(F15="","",(SUM(D15+E15+Q15)))</f>
        <v>8</v>
      </c>
      <c r="J15" s="72">
        <f>SUM(F$14:F15)</f>
        <v>950</v>
      </c>
      <c r="K15" s="72">
        <f t="shared" ref="K15:K40" si="10">C$10-J15</f>
        <v>8050</v>
      </c>
      <c r="L15" s="73">
        <f>IF(F15="",0,$J$6*(I15-E15-Q15))</f>
        <v>1155</v>
      </c>
      <c r="M15" s="74">
        <f>F15</f>
        <v>950</v>
      </c>
      <c r="N15" s="163">
        <f>IF(L15=0,"",(M15/L15))</f>
        <v>0.82251082251082253</v>
      </c>
      <c r="O15" s="164"/>
      <c r="P15" s="165">
        <v>1</v>
      </c>
      <c r="Q15" s="166"/>
      <c r="R15" s="167"/>
      <c r="S15" s="89">
        <v>4</v>
      </c>
      <c r="T15" s="91"/>
      <c r="U15" s="148"/>
      <c r="V15" s="149"/>
      <c r="W15" s="150"/>
      <c r="X15" s="150"/>
      <c r="Y15" s="151"/>
      <c r="Z15" s="90"/>
      <c r="AA15" s="91"/>
      <c r="AB15" s="91"/>
      <c r="AC15" s="89"/>
      <c r="AD15" s="94"/>
      <c r="AE15" s="95"/>
      <c r="AF15" s="70" t="str">
        <f>IF(AD15="","",(IF($P$8=0,"",(AD15/$M$6)/$P$8)))</f>
        <v/>
      </c>
      <c r="AG15" s="71" t="str">
        <f>IF(AD15="","",(SUM(AB15+AC15+AO15)))</f>
        <v/>
      </c>
      <c r="AH15" s="72">
        <f>SUM(AD$14:AD15)</f>
        <v>950</v>
      </c>
      <c r="AI15" s="72">
        <f t="shared" ref="AI15:AI40" si="11">AA$10-AH15</f>
        <v>8050</v>
      </c>
      <c r="AJ15" s="73">
        <f>IF(AD15="",0,$J$6*(AG15-AC15-AO15))</f>
        <v>0</v>
      </c>
      <c r="AK15" s="74">
        <f>AD15</f>
        <v>0</v>
      </c>
      <c r="AL15" s="163" t="str">
        <f>IF(AJ15=0,"",(AK15/AJ15))</f>
        <v/>
      </c>
      <c r="AM15" s="164"/>
      <c r="AN15" s="165"/>
      <c r="AO15" s="166"/>
      <c r="AP15" s="167"/>
      <c r="AQ15" s="89"/>
      <c r="AR15" s="91"/>
      <c r="AS15" s="148"/>
      <c r="AT15" s="149"/>
      <c r="AU15" s="150"/>
      <c r="AV15" s="150"/>
      <c r="AW15" s="151"/>
      <c r="AX15" s="90"/>
      <c r="AY15" s="91"/>
      <c r="AZ15" s="91"/>
      <c r="BA15" s="89"/>
      <c r="BB15" s="94"/>
      <c r="BC15" s="95"/>
      <c r="BD15" s="70" t="str">
        <f>IF(BB15="","",(IF($P$8=0,"",(BB15/$M$6)/$P$8)))</f>
        <v/>
      </c>
      <c r="BE15" s="71" t="str">
        <f>IF(BB15="","",(SUM(AZ15+BA15+BM15)))</f>
        <v/>
      </c>
      <c r="BF15" s="72">
        <f>SUM(BB$14:BB15)</f>
        <v>950</v>
      </c>
      <c r="BG15" s="72">
        <f t="shared" ref="BG15:BG40" si="12">AY$10-BF15</f>
        <v>8050</v>
      </c>
      <c r="BH15" s="73">
        <f>IF(BB15="",0,$J$6*(BE15-BA15-BM15))</f>
        <v>0</v>
      </c>
      <c r="BI15" s="74">
        <f>BB15</f>
        <v>0</v>
      </c>
      <c r="BJ15" s="163" t="str">
        <f>IF(BH15=0,"",(BI15/BH15))</f>
        <v/>
      </c>
      <c r="BK15" s="164"/>
      <c r="BL15" s="165"/>
      <c r="BM15" s="166"/>
      <c r="BN15" s="167"/>
      <c r="BO15" s="89"/>
      <c r="BP15" s="91"/>
      <c r="BQ15" s="148"/>
      <c r="BR15" s="149"/>
      <c r="BS15" s="150"/>
      <c r="BT15" s="150"/>
      <c r="BU15" s="151"/>
    </row>
    <row r="16" spans="2:73" ht="15" customHeight="1" x14ac:dyDescent="0.2">
      <c r="B16" s="90"/>
      <c r="C16" s="134"/>
      <c r="D16" s="91"/>
      <c r="E16" s="89"/>
      <c r="F16" s="93"/>
      <c r="G16" s="95"/>
      <c r="H16" s="70" t="str">
        <f t="shared" ref="H16:H40" si="13">IF(F16="","",(IF($P$8=0,"",(F16/$M$6)/$P$8)))</f>
        <v/>
      </c>
      <c r="I16" s="71" t="str">
        <f t="shared" ref="I16:I40" si="14">IF(F16="","",(SUM(D16+E16+Q16)))</f>
        <v/>
      </c>
      <c r="J16" s="72">
        <f>SUM(F$14:F16)</f>
        <v>950</v>
      </c>
      <c r="K16" s="72">
        <f t="shared" si="10"/>
        <v>8050</v>
      </c>
      <c r="L16" s="73">
        <f t="shared" ref="L16:L40" si="15">IF(F16="",0,$J$6*(I16-E16-Q16))</f>
        <v>0</v>
      </c>
      <c r="M16" s="74">
        <f t="shared" ref="M16:M40" si="16">F16</f>
        <v>0</v>
      </c>
      <c r="N16" s="163" t="str">
        <f t="shared" ref="N16:N40" si="17">IF(L16=0,"",(M16/L16))</f>
        <v/>
      </c>
      <c r="O16" s="164"/>
      <c r="P16" s="165">
        <v>1</v>
      </c>
      <c r="Q16" s="166"/>
      <c r="R16" s="167"/>
      <c r="S16" s="89">
        <v>2</v>
      </c>
      <c r="T16" s="91"/>
      <c r="U16" s="148"/>
      <c r="V16" s="149"/>
      <c r="W16" s="150"/>
      <c r="X16" s="150"/>
      <c r="Y16" s="151"/>
      <c r="Z16" s="90"/>
      <c r="AA16" s="91"/>
      <c r="AB16" s="91"/>
      <c r="AC16" s="89"/>
      <c r="AD16" s="93"/>
      <c r="AE16" s="95"/>
      <c r="AF16" s="70" t="str">
        <f t="shared" ref="AF16:AF40" si="18">IF(AD16="","",(IF($P$8=0,"",(AD16/$M$6)/$P$8)))</f>
        <v/>
      </c>
      <c r="AG16" s="71" t="str">
        <f t="shared" ref="AG16:AG40" si="19">IF(AD16="","",(SUM(AB16+AC16+AO16)))</f>
        <v/>
      </c>
      <c r="AH16" s="72">
        <f>SUM(AD$14:AD16)</f>
        <v>950</v>
      </c>
      <c r="AI16" s="72">
        <f t="shared" si="11"/>
        <v>8050</v>
      </c>
      <c r="AJ16" s="73">
        <f t="shared" ref="AJ16:AJ40" si="20">IF(AD16="",0,$J$6*(AG16-AC16-AO16))</f>
        <v>0</v>
      </c>
      <c r="AK16" s="74">
        <f t="shared" ref="AK16:AK40" si="21">AD16</f>
        <v>0</v>
      </c>
      <c r="AL16" s="163" t="str">
        <f t="shared" ref="AL16:AL40" si="22">IF(AJ16=0,"",(AK16/AJ16))</f>
        <v/>
      </c>
      <c r="AM16" s="164"/>
      <c r="AN16" s="165"/>
      <c r="AO16" s="166"/>
      <c r="AP16" s="167"/>
      <c r="AQ16" s="89"/>
      <c r="AR16" s="91"/>
      <c r="AS16" s="148"/>
      <c r="AT16" s="149"/>
      <c r="AU16" s="150"/>
      <c r="AV16" s="150"/>
      <c r="AW16" s="151"/>
      <c r="AX16" s="90"/>
      <c r="AY16" s="91"/>
      <c r="AZ16" s="91"/>
      <c r="BA16" s="89"/>
      <c r="BB16" s="93"/>
      <c r="BC16" s="95"/>
      <c r="BD16" s="70" t="str">
        <f t="shared" ref="BD16:BD40" si="23">IF(BB16="","",(IF($P$8=0,"",(BB16/$M$6)/$P$8)))</f>
        <v/>
      </c>
      <c r="BE16" s="71" t="str">
        <f t="shared" ref="BE16:BE40" si="24">IF(BB16="","",(SUM(AZ16+BA16+BM16)))</f>
        <v/>
      </c>
      <c r="BF16" s="72">
        <f>SUM(BB$14:BB16)</f>
        <v>950</v>
      </c>
      <c r="BG16" s="72">
        <f t="shared" si="12"/>
        <v>8050</v>
      </c>
      <c r="BH16" s="73">
        <f t="shared" ref="BH16:BH40" si="25">IF(BB16="",0,$J$6*(BE16-BA16-BM16))</f>
        <v>0</v>
      </c>
      <c r="BI16" s="74">
        <f t="shared" ref="BI16:BI40" si="26">BB16</f>
        <v>0</v>
      </c>
      <c r="BJ16" s="163" t="str">
        <f t="shared" ref="BJ16:BJ40" si="27">IF(BH16=0,"",(BI16/BH16))</f>
        <v/>
      </c>
      <c r="BK16" s="164"/>
      <c r="BL16" s="165"/>
      <c r="BM16" s="166"/>
      <c r="BN16" s="167"/>
      <c r="BO16" s="89"/>
      <c r="BP16" s="91"/>
      <c r="BQ16" s="148"/>
      <c r="BR16" s="149"/>
      <c r="BS16" s="150"/>
      <c r="BT16" s="150"/>
      <c r="BU16" s="151"/>
    </row>
    <row r="17" spans="2:73" ht="15" customHeight="1" x14ac:dyDescent="0.2">
      <c r="B17" s="90"/>
      <c r="C17" s="134"/>
      <c r="D17" s="91"/>
      <c r="E17" s="89"/>
      <c r="F17" s="93"/>
      <c r="G17" s="95"/>
      <c r="H17" s="70" t="str">
        <f t="shared" si="13"/>
        <v/>
      </c>
      <c r="I17" s="71" t="str">
        <f t="shared" si="14"/>
        <v/>
      </c>
      <c r="J17" s="72">
        <f>SUM(F$14:F17)</f>
        <v>950</v>
      </c>
      <c r="K17" s="72">
        <f t="shared" si="10"/>
        <v>8050</v>
      </c>
      <c r="L17" s="73">
        <f t="shared" si="15"/>
        <v>0</v>
      </c>
      <c r="M17" s="74">
        <f t="shared" si="16"/>
        <v>0</v>
      </c>
      <c r="N17" s="163" t="str">
        <f t="shared" si="17"/>
        <v/>
      </c>
      <c r="O17" s="164"/>
      <c r="P17" s="165"/>
      <c r="Q17" s="166"/>
      <c r="R17" s="167"/>
      <c r="S17" s="89"/>
      <c r="T17" s="91"/>
      <c r="U17" s="148"/>
      <c r="V17" s="149"/>
      <c r="W17" s="150"/>
      <c r="X17" s="150"/>
      <c r="Y17" s="151"/>
      <c r="Z17" s="90"/>
      <c r="AA17" s="91"/>
      <c r="AB17" s="91"/>
      <c r="AC17" s="89"/>
      <c r="AD17" s="93"/>
      <c r="AE17" s="95"/>
      <c r="AF17" s="70" t="str">
        <f t="shared" si="18"/>
        <v/>
      </c>
      <c r="AG17" s="71" t="str">
        <f t="shared" si="19"/>
        <v/>
      </c>
      <c r="AH17" s="72">
        <f>SUM(AD$14:AD17)</f>
        <v>950</v>
      </c>
      <c r="AI17" s="72">
        <f t="shared" si="11"/>
        <v>8050</v>
      </c>
      <c r="AJ17" s="73">
        <f t="shared" si="20"/>
        <v>0</v>
      </c>
      <c r="AK17" s="74">
        <f t="shared" si="21"/>
        <v>0</v>
      </c>
      <c r="AL17" s="163" t="str">
        <f t="shared" si="22"/>
        <v/>
      </c>
      <c r="AM17" s="164"/>
      <c r="AN17" s="165"/>
      <c r="AO17" s="166"/>
      <c r="AP17" s="167"/>
      <c r="AQ17" s="89"/>
      <c r="AR17" s="91"/>
      <c r="AS17" s="148"/>
      <c r="AT17" s="149"/>
      <c r="AU17" s="150"/>
      <c r="AV17" s="150"/>
      <c r="AW17" s="151"/>
      <c r="AX17" s="90"/>
      <c r="AY17" s="91"/>
      <c r="AZ17" s="91"/>
      <c r="BA17" s="89"/>
      <c r="BB17" s="93"/>
      <c r="BC17" s="95"/>
      <c r="BD17" s="70" t="str">
        <f t="shared" si="23"/>
        <v/>
      </c>
      <c r="BE17" s="71" t="str">
        <f t="shared" si="24"/>
        <v/>
      </c>
      <c r="BF17" s="72">
        <f>SUM(BB$14:BB17)</f>
        <v>950</v>
      </c>
      <c r="BG17" s="72">
        <f t="shared" si="12"/>
        <v>8050</v>
      </c>
      <c r="BH17" s="73">
        <f t="shared" si="25"/>
        <v>0</v>
      </c>
      <c r="BI17" s="74">
        <f t="shared" si="26"/>
        <v>0</v>
      </c>
      <c r="BJ17" s="163" t="str">
        <f t="shared" si="27"/>
        <v/>
      </c>
      <c r="BK17" s="164"/>
      <c r="BL17" s="165"/>
      <c r="BM17" s="166"/>
      <c r="BN17" s="167"/>
      <c r="BO17" s="89"/>
      <c r="BP17" s="91"/>
      <c r="BQ17" s="148"/>
      <c r="BR17" s="149"/>
      <c r="BS17" s="150"/>
      <c r="BT17" s="150"/>
      <c r="BU17" s="151"/>
    </row>
    <row r="18" spans="2:73" ht="15" customHeight="1" x14ac:dyDescent="0.2">
      <c r="B18" s="90"/>
      <c r="C18" s="134"/>
      <c r="D18" s="91"/>
      <c r="E18" s="89"/>
      <c r="F18" s="93"/>
      <c r="G18" s="95"/>
      <c r="H18" s="70" t="str">
        <f t="shared" si="13"/>
        <v/>
      </c>
      <c r="I18" s="71" t="str">
        <f t="shared" si="14"/>
        <v/>
      </c>
      <c r="J18" s="72">
        <f>SUM(F$14:F18)</f>
        <v>950</v>
      </c>
      <c r="K18" s="72">
        <f t="shared" si="10"/>
        <v>8050</v>
      </c>
      <c r="L18" s="73">
        <f t="shared" si="15"/>
        <v>0</v>
      </c>
      <c r="M18" s="74">
        <f t="shared" si="16"/>
        <v>0</v>
      </c>
      <c r="N18" s="163" t="str">
        <f t="shared" si="17"/>
        <v/>
      </c>
      <c r="O18" s="164"/>
      <c r="P18" s="165"/>
      <c r="Q18" s="166"/>
      <c r="R18" s="167"/>
      <c r="S18" s="89"/>
      <c r="T18" s="91"/>
      <c r="U18" s="148"/>
      <c r="V18" s="149"/>
      <c r="W18" s="150"/>
      <c r="X18" s="150"/>
      <c r="Y18" s="151"/>
      <c r="Z18" s="90"/>
      <c r="AA18" s="91"/>
      <c r="AB18" s="91"/>
      <c r="AC18" s="89"/>
      <c r="AD18" s="93"/>
      <c r="AE18" s="95"/>
      <c r="AF18" s="70" t="str">
        <f t="shared" si="18"/>
        <v/>
      </c>
      <c r="AG18" s="71" t="str">
        <f t="shared" si="19"/>
        <v/>
      </c>
      <c r="AH18" s="72">
        <f>SUM(AD$14:AD18)</f>
        <v>950</v>
      </c>
      <c r="AI18" s="72">
        <f t="shared" si="11"/>
        <v>8050</v>
      </c>
      <c r="AJ18" s="73">
        <f t="shared" si="20"/>
        <v>0</v>
      </c>
      <c r="AK18" s="74">
        <f t="shared" si="21"/>
        <v>0</v>
      </c>
      <c r="AL18" s="163" t="str">
        <f t="shared" si="22"/>
        <v/>
      </c>
      <c r="AM18" s="164"/>
      <c r="AN18" s="165"/>
      <c r="AO18" s="166"/>
      <c r="AP18" s="167"/>
      <c r="AQ18" s="89"/>
      <c r="AR18" s="91"/>
      <c r="AS18" s="148"/>
      <c r="AT18" s="149"/>
      <c r="AU18" s="150"/>
      <c r="AV18" s="150"/>
      <c r="AW18" s="151"/>
      <c r="AX18" s="90"/>
      <c r="AY18" s="91"/>
      <c r="AZ18" s="91"/>
      <c r="BA18" s="89"/>
      <c r="BB18" s="93"/>
      <c r="BC18" s="95"/>
      <c r="BD18" s="70" t="str">
        <f t="shared" si="23"/>
        <v/>
      </c>
      <c r="BE18" s="71" t="str">
        <f t="shared" si="24"/>
        <v/>
      </c>
      <c r="BF18" s="72">
        <f>SUM(BB$14:BB18)</f>
        <v>950</v>
      </c>
      <c r="BG18" s="72">
        <f t="shared" si="12"/>
        <v>8050</v>
      </c>
      <c r="BH18" s="73">
        <f t="shared" si="25"/>
        <v>0</v>
      </c>
      <c r="BI18" s="74">
        <f t="shared" si="26"/>
        <v>0</v>
      </c>
      <c r="BJ18" s="163" t="str">
        <f t="shared" si="27"/>
        <v/>
      </c>
      <c r="BK18" s="164"/>
      <c r="BL18" s="165"/>
      <c r="BM18" s="166"/>
      <c r="BN18" s="167"/>
      <c r="BO18" s="89"/>
      <c r="BP18" s="91"/>
      <c r="BQ18" s="148"/>
      <c r="BR18" s="149"/>
      <c r="BS18" s="150"/>
      <c r="BT18" s="150"/>
      <c r="BU18" s="151"/>
    </row>
    <row r="19" spans="2:73" ht="15" customHeight="1" x14ac:dyDescent="0.2">
      <c r="B19" s="90"/>
      <c r="C19" s="147"/>
      <c r="D19" s="91"/>
      <c r="E19" s="89"/>
      <c r="F19" s="93"/>
      <c r="G19" s="95"/>
      <c r="H19" s="70" t="str">
        <f t="shared" si="13"/>
        <v/>
      </c>
      <c r="I19" s="71" t="str">
        <f t="shared" si="14"/>
        <v/>
      </c>
      <c r="J19" s="72">
        <f>SUM(F$14:F19)</f>
        <v>950</v>
      </c>
      <c r="K19" s="72">
        <f t="shared" si="10"/>
        <v>8050</v>
      </c>
      <c r="L19" s="73">
        <f t="shared" si="15"/>
        <v>0</v>
      </c>
      <c r="M19" s="74">
        <f t="shared" si="16"/>
        <v>0</v>
      </c>
      <c r="N19" s="163" t="str">
        <f t="shared" si="17"/>
        <v/>
      </c>
      <c r="O19" s="164"/>
      <c r="P19" s="165"/>
      <c r="Q19" s="166"/>
      <c r="R19" s="167"/>
      <c r="S19" s="89"/>
      <c r="T19" s="91"/>
      <c r="U19" s="148"/>
      <c r="V19" s="149"/>
      <c r="W19" s="150"/>
      <c r="X19" s="150"/>
      <c r="Y19" s="151"/>
      <c r="Z19" s="90"/>
      <c r="AA19" s="92"/>
      <c r="AB19" s="91"/>
      <c r="AC19" s="89"/>
      <c r="AD19" s="93"/>
      <c r="AE19" s="95"/>
      <c r="AF19" s="70" t="str">
        <f t="shared" si="18"/>
        <v/>
      </c>
      <c r="AG19" s="71" t="str">
        <f t="shared" si="19"/>
        <v/>
      </c>
      <c r="AH19" s="72">
        <f>SUM(AD$14:AD19)</f>
        <v>950</v>
      </c>
      <c r="AI19" s="72">
        <f t="shared" si="11"/>
        <v>8050</v>
      </c>
      <c r="AJ19" s="73">
        <f t="shared" si="20"/>
        <v>0</v>
      </c>
      <c r="AK19" s="74">
        <f t="shared" si="21"/>
        <v>0</v>
      </c>
      <c r="AL19" s="163" t="str">
        <f t="shared" si="22"/>
        <v/>
      </c>
      <c r="AM19" s="164"/>
      <c r="AN19" s="165"/>
      <c r="AO19" s="166"/>
      <c r="AP19" s="167"/>
      <c r="AQ19" s="89"/>
      <c r="AR19" s="91"/>
      <c r="AS19" s="148"/>
      <c r="AT19" s="149"/>
      <c r="AU19" s="150"/>
      <c r="AV19" s="150"/>
      <c r="AW19" s="151"/>
      <c r="AX19" s="90"/>
      <c r="AY19" s="92"/>
      <c r="AZ19" s="91"/>
      <c r="BA19" s="89"/>
      <c r="BB19" s="93"/>
      <c r="BC19" s="95"/>
      <c r="BD19" s="70" t="str">
        <f t="shared" si="23"/>
        <v/>
      </c>
      <c r="BE19" s="71" t="str">
        <f t="shared" si="24"/>
        <v/>
      </c>
      <c r="BF19" s="72">
        <f>SUM(BB$14:BB19)</f>
        <v>950</v>
      </c>
      <c r="BG19" s="72">
        <f t="shared" si="12"/>
        <v>8050</v>
      </c>
      <c r="BH19" s="73">
        <f t="shared" si="25"/>
        <v>0</v>
      </c>
      <c r="BI19" s="74">
        <f t="shared" si="26"/>
        <v>0</v>
      </c>
      <c r="BJ19" s="163" t="str">
        <f t="shared" si="27"/>
        <v/>
      </c>
      <c r="BK19" s="164"/>
      <c r="BL19" s="165"/>
      <c r="BM19" s="166"/>
      <c r="BN19" s="167"/>
      <c r="BO19" s="89"/>
      <c r="BP19" s="91"/>
      <c r="BQ19" s="148"/>
      <c r="BR19" s="149"/>
      <c r="BS19" s="150"/>
      <c r="BT19" s="150"/>
      <c r="BU19" s="151"/>
    </row>
    <row r="20" spans="2:73" ht="15" customHeight="1" x14ac:dyDescent="0.2">
      <c r="B20" s="90"/>
      <c r="C20" s="147"/>
      <c r="D20" s="91"/>
      <c r="E20" s="89"/>
      <c r="F20" s="93"/>
      <c r="G20" s="95"/>
      <c r="H20" s="70" t="str">
        <f t="shared" si="13"/>
        <v/>
      </c>
      <c r="I20" s="71" t="str">
        <f t="shared" si="14"/>
        <v/>
      </c>
      <c r="J20" s="72">
        <f>SUM(F$14:F20)</f>
        <v>950</v>
      </c>
      <c r="K20" s="72">
        <f t="shared" si="10"/>
        <v>8050</v>
      </c>
      <c r="L20" s="73">
        <f t="shared" si="15"/>
        <v>0</v>
      </c>
      <c r="M20" s="74">
        <f t="shared" si="16"/>
        <v>0</v>
      </c>
      <c r="N20" s="163" t="str">
        <f t="shared" si="17"/>
        <v/>
      </c>
      <c r="O20" s="164"/>
      <c r="P20" s="165"/>
      <c r="Q20" s="166"/>
      <c r="R20" s="167"/>
      <c r="S20" s="89"/>
      <c r="T20" s="91"/>
      <c r="U20" s="148"/>
      <c r="V20" s="149"/>
      <c r="W20" s="150"/>
      <c r="X20" s="150"/>
      <c r="Y20" s="151"/>
      <c r="Z20" s="90"/>
      <c r="AA20" s="92"/>
      <c r="AB20" s="91"/>
      <c r="AC20" s="89"/>
      <c r="AD20" s="93"/>
      <c r="AE20" s="95"/>
      <c r="AF20" s="70" t="str">
        <f t="shared" si="18"/>
        <v/>
      </c>
      <c r="AG20" s="71" t="str">
        <f t="shared" si="19"/>
        <v/>
      </c>
      <c r="AH20" s="72">
        <f>SUM(AD$14:AD20)</f>
        <v>950</v>
      </c>
      <c r="AI20" s="72">
        <f t="shared" si="11"/>
        <v>8050</v>
      </c>
      <c r="AJ20" s="73">
        <f t="shared" si="20"/>
        <v>0</v>
      </c>
      <c r="AK20" s="74">
        <f t="shared" si="21"/>
        <v>0</v>
      </c>
      <c r="AL20" s="163" t="str">
        <f t="shared" si="22"/>
        <v/>
      </c>
      <c r="AM20" s="164"/>
      <c r="AN20" s="165"/>
      <c r="AO20" s="166"/>
      <c r="AP20" s="167"/>
      <c r="AQ20" s="89"/>
      <c r="AR20" s="91"/>
      <c r="AS20" s="148"/>
      <c r="AT20" s="149"/>
      <c r="AU20" s="150"/>
      <c r="AV20" s="150"/>
      <c r="AW20" s="151"/>
      <c r="AX20" s="90"/>
      <c r="AY20" s="92"/>
      <c r="AZ20" s="91"/>
      <c r="BA20" s="89"/>
      <c r="BB20" s="93"/>
      <c r="BC20" s="95"/>
      <c r="BD20" s="70" t="str">
        <f t="shared" si="23"/>
        <v/>
      </c>
      <c r="BE20" s="71" t="str">
        <f t="shared" si="24"/>
        <v/>
      </c>
      <c r="BF20" s="72">
        <f>SUM(BB$14:BB20)</f>
        <v>950</v>
      </c>
      <c r="BG20" s="72">
        <f t="shared" si="12"/>
        <v>8050</v>
      </c>
      <c r="BH20" s="73">
        <f t="shared" si="25"/>
        <v>0</v>
      </c>
      <c r="BI20" s="74">
        <f t="shared" si="26"/>
        <v>0</v>
      </c>
      <c r="BJ20" s="163" t="str">
        <f t="shared" si="27"/>
        <v/>
      </c>
      <c r="BK20" s="164"/>
      <c r="BL20" s="165"/>
      <c r="BM20" s="166"/>
      <c r="BN20" s="167"/>
      <c r="BO20" s="89"/>
      <c r="BP20" s="91"/>
      <c r="BQ20" s="148"/>
      <c r="BR20" s="149"/>
      <c r="BS20" s="150"/>
      <c r="BT20" s="150"/>
      <c r="BU20" s="151"/>
    </row>
    <row r="21" spans="2:73" ht="15" customHeight="1" x14ac:dyDescent="0.2">
      <c r="B21" s="90"/>
      <c r="C21" s="147"/>
      <c r="D21" s="91"/>
      <c r="E21" s="89"/>
      <c r="F21" s="91"/>
      <c r="G21" s="95"/>
      <c r="H21" s="70" t="str">
        <f t="shared" si="13"/>
        <v/>
      </c>
      <c r="I21" s="71" t="str">
        <f t="shared" si="14"/>
        <v/>
      </c>
      <c r="J21" s="72">
        <f>SUM(F$14:F21)</f>
        <v>950</v>
      </c>
      <c r="K21" s="72">
        <f t="shared" si="10"/>
        <v>8050</v>
      </c>
      <c r="L21" s="73">
        <f t="shared" si="15"/>
        <v>0</v>
      </c>
      <c r="M21" s="74">
        <f t="shared" si="16"/>
        <v>0</v>
      </c>
      <c r="N21" s="163" t="str">
        <f t="shared" si="17"/>
        <v/>
      </c>
      <c r="O21" s="164"/>
      <c r="P21" s="165"/>
      <c r="Q21" s="166"/>
      <c r="R21" s="167"/>
      <c r="S21" s="89"/>
      <c r="T21" s="91"/>
      <c r="U21" s="148"/>
      <c r="V21" s="149"/>
      <c r="W21" s="150"/>
      <c r="X21" s="150"/>
      <c r="Y21" s="151"/>
      <c r="Z21" s="90"/>
      <c r="AA21" s="92"/>
      <c r="AB21" s="91"/>
      <c r="AC21" s="89"/>
      <c r="AD21" s="91"/>
      <c r="AE21" s="95"/>
      <c r="AF21" s="70" t="str">
        <f t="shared" si="18"/>
        <v/>
      </c>
      <c r="AG21" s="71" t="str">
        <f t="shared" si="19"/>
        <v/>
      </c>
      <c r="AH21" s="72">
        <f>SUM(AD$14:AD21)</f>
        <v>950</v>
      </c>
      <c r="AI21" s="72">
        <f t="shared" si="11"/>
        <v>8050</v>
      </c>
      <c r="AJ21" s="73">
        <f t="shared" si="20"/>
        <v>0</v>
      </c>
      <c r="AK21" s="74">
        <f t="shared" si="21"/>
        <v>0</v>
      </c>
      <c r="AL21" s="163" t="str">
        <f t="shared" si="22"/>
        <v/>
      </c>
      <c r="AM21" s="164"/>
      <c r="AN21" s="165"/>
      <c r="AO21" s="166"/>
      <c r="AP21" s="167"/>
      <c r="AQ21" s="89"/>
      <c r="AR21" s="91"/>
      <c r="AS21" s="148"/>
      <c r="AT21" s="149"/>
      <c r="AU21" s="150"/>
      <c r="AV21" s="150"/>
      <c r="AW21" s="151"/>
      <c r="AX21" s="90"/>
      <c r="AY21" s="92"/>
      <c r="AZ21" s="91"/>
      <c r="BA21" s="89"/>
      <c r="BB21" s="91"/>
      <c r="BC21" s="95"/>
      <c r="BD21" s="70" t="str">
        <f t="shared" si="23"/>
        <v/>
      </c>
      <c r="BE21" s="71" t="str">
        <f t="shared" si="24"/>
        <v/>
      </c>
      <c r="BF21" s="72">
        <f>SUM(BB$14:BB21)</f>
        <v>950</v>
      </c>
      <c r="BG21" s="72">
        <f t="shared" si="12"/>
        <v>8050</v>
      </c>
      <c r="BH21" s="73">
        <f t="shared" si="25"/>
        <v>0</v>
      </c>
      <c r="BI21" s="74">
        <f t="shared" si="26"/>
        <v>0</v>
      </c>
      <c r="BJ21" s="163" t="str">
        <f t="shared" si="27"/>
        <v/>
      </c>
      <c r="BK21" s="164"/>
      <c r="BL21" s="165"/>
      <c r="BM21" s="166"/>
      <c r="BN21" s="167"/>
      <c r="BO21" s="89"/>
      <c r="BP21" s="91"/>
      <c r="BQ21" s="148"/>
      <c r="BR21" s="149"/>
      <c r="BS21" s="150"/>
      <c r="BT21" s="150"/>
      <c r="BU21" s="151"/>
    </row>
    <row r="22" spans="2:73" ht="15" customHeight="1" x14ac:dyDescent="0.2">
      <c r="B22" s="90"/>
      <c r="C22" s="147"/>
      <c r="D22" s="91"/>
      <c r="E22" s="89"/>
      <c r="F22" s="91"/>
      <c r="G22" s="95"/>
      <c r="H22" s="70" t="str">
        <f t="shared" si="13"/>
        <v/>
      </c>
      <c r="I22" s="71" t="str">
        <f t="shared" si="14"/>
        <v/>
      </c>
      <c r="J22" s="72">
        <f>SUM(F$14:F22)</f>
        <v>950</v>
      </c>
      <c r="K22" s="72">
        <f t="shared" si="10"/>
        <v>8050</v>
      </c>
      <c r="L22" s="73">
        <f t="shared" si="15"/>
        <v>0</v>
      </c>
      <c r="M22" s="74">
        <f t="shared" si="16"/>
        <v>0</v>
      </c>
      <c r="N22" s="163" t="str">
        <f t="shared" si="17"/>
        <v/>
      </c>
      <c r="O22" s="164"/>
      <c r="P22" s="165"/>
      <c r="Q22" s="166"/>
      <c r="R22" s="167"/>
      <c r="S22" s="89"/>
      <c r="T22" s="91"/>
      <c r="U22" s="148"/>
      <c r="V22" s="149"/>
      <c r="W22" s="150"/>
      <c r="X22" s="150"/>
      <c r="Y22" s="151"/>
      <c r="Z22" s="90"/>
      <c r="AA22" s="92"/>
      <c r="AB22" s="91"/>
      <c r="AC22" s="89"/>
      <c r="AD22" s="91"/>
      <c r="AE22" s="95"/>
      <c r="AF22" s="70" t="str">
        <f t="shared" si="18"/>
        <v/>
      </c>
      <c r="AG22" s="71" t="str">
        <f t="shared" si="19"/>
        <v/>
      </c>
      <c r="AH22" s="72">
        <f>SUM(AD$14:AD22)</f>
        <v>950</v>
      </c>
      <c r="AI22" s="72">
        <f t="shared" si="11"/>
        <v>8050</v>
      </c>
      <c r="AJ22" s="73">
        <f t="shared" si="20"/>
        <v>0</v>
      </c>
      <c r="AK22" s="74">
        <f t="shared" si="21"/>
        <v>0</v>
      </c>
      <c r="AL22" s="163" t="str">
        <f t="shared" si="22"/>
        <v/>
      </c>
      <c r="AM22" s="164"/>
      <c r="AN22" s="165"/>
      <c r="AO22" s="166"/>
      <c r="AP22" s="167"/>
      <c r="AQ22" s="89"/>
      <c r="AR22" s="91"/>
      <c r="AS22" s="148"/>
      <c r="AT22" s="149"/>
      <c r="AU22" s="150"/>
      <c r="AV22" s="150"/>
      <c r="AW22" s="151"/>
      <c r="AX22" s="90"/>
      <c r="AY22" s="92"/>
      <c r="AZ22" s="91"/>
      <c r="BA22" s="89"/>
      <c r="BB22" s="91"/>
      <c r="BC22" s="95"/>
      <c r="BD22" s="70" t="str">
        <f t="shared" si="23"/>
        <v/>
      </c>
      <c r="BE22" s="71" t="str">
        <f t="shared" si="24"/>
        <v/>
      </c>
      <c r="BF22" s="72">
        <f>SUM(BB$14:BB22)</f>
        <v>950</v>
      </c>
      <c r="BG22" s="72">
        <f t="shared" si="12"/>
        <v>8050</v>
      </c>
      <c r="BH22" s="73">
        <f t="shared" si="25"/>
        <v>0</v>
      </c>
      <c r="BI22" s="74">
        <f t="shared" si="26"/>
        <v>0</v>
      </c>
      <c r="BJ22" s="163" t="str">
        <f t="shared" si="27"/>
        <v/>
      </c>
      <c r="BK22" s="164"/>
      <c r="BL22" s="165"/>
      <c r="BM22" s="166"/>
      <c r="BN22" s="167"/>
      <c r="BO22" s="89"/>
      <c r="BP22" s="91"/>
      <c r="BQ22" s="148"/>
      <c r="BR22" s="149"/>
      <c r="BS22" s="150"/>
      <c r="BT22" s="150"/>
      <c r="BU22" s="151"/>
    </row>
    <row r="23" spans="2:73" ht="15" customHeight="1" x14ac:dyDescent="0.2">
      <c r="B23" s="90"/>
      <c r="C23" s="92"/>
      <c r="D23" s="91"/>
      <c r="E23" s="89"/>
      <c r="F23" s="91"/>
      <c r="G23" s="95"/>
      <c r="H23" s="70" t="str">
        <f t="shared" si="13"/>
        <v/>
      </c>
      <c r="I23" s="71" t="str">
        <f t="shared" si="14"/>
        <v/>
      </c>
      <c r="J23" s="72">
        <f>SUM(F$14:F23)</f>
        <v>950</v>
      </c>
      <c r="K23" s="72">
        <f t="shared" si="10"/>
        <v>8050</v>
      </c>
      <c r="L23" s="73">
        <f t="shared" si="15"/>
        <v>0</v>
      </c>
      <c r="M23" s="74">
        <f t="shared" si="16"/>
        <v>0</v>
      </c>
      <c r="N23" s="163" t="str">
        <f t="shared" si="17"/>
        <v/>
      </c>
      <c r="O23" s="164"/>
      <c r="P23" s="165"/>
      <c r="Q23" s="166"/>
      <c r="R23" s="167"/>
      <c r="S23" s="89"/>
      <c r="T23" s="91"/>
      <c r="U23" s="148"/>
      <c r="V23" s="149"/>
      <c r="W23" s="150"/>
      <c r="X23" s="150"/>
      <c r="Y23" s="151"/>
      <c r="Z23" s="90"/>
      <c r="AA23" s="92"/>
      <c r="AB23" s="91"/>
      <c r="AC23" s="89"/>
      <c r="AD23" s="91"/>
      <c r="AE23" s="95"/>
      <c r="AF23" s="70" t="str">
        <f t="shared" si="18"/>
        <v/>
      </c>
      <c r="AG23" s="71" t="str">
        <f t="shared" si="19"/>
        <v/>
      </c>
      <c r="AH23" s="72">
        <f>SUM(AD$14:AD23)</f>
        <v>950</v>
      </c>
      <c r="AI23" s="72">
        <f t="shared" si="11"/>
        <v>8050</v>
      </c>
      <c r="AJ23" s="73">
        <f t="shared" si="20"/>
        <v>0</v>
      </c>
      <c r="AK23" s="74">
        <f t="shared" si="21"/>
        <v>0</v>
      </c>
      <c r="AL23" s="163" t="str">
        <f t="shared" si="22"/>
        <v/>
      </c>
      <c r="AM23" s="164"/>
      <c r="AN23" s="165"/>
      <c r="AO23" s="166"/>
      <c r="AP23" s="167"/>
      <c r="AQ23" s="89"/>
      <c r="AR23" s="91"/>
      <c r="AS23" s="148"/>
      <c r="AT23" s="149"/>
      <c r="AU23" s="150"/>
      <c r="AV23" s="150"/>
      <c r="AW23" s="151"/>
      <c r="AX23" s="90"/>
      <c r="AY23" s="92"/>
      <c r="AZ23" s="91"/>
      <c r="BA23" s="89"/>
      <c r="BB23" s="91"/>
      <c r="BC23" s="95"/>
      <c r="BD23" s="70" t="str">
        <f t="shared" si="23"/>
        <v/>
      </c>
      <c r="BE23" s="71" t="str">
        <f t="shared" si="24"/>
        <v/>
      </c>
      <c r="BF23" s="72">
        <f>SUM(BB$14:BB23)</f>
        <v>950</v>
      </c>
      <c r="BG23" s="72">
        <f t="shared" si="12"/>
        <v>8050</v>
      </c>
      <c r="BH23" s="73">
        <f t="shared" si="25"/>
        <v>0</v>
      </c>
      <c r="BI23" s="74">
        <f t="shared" si="26"/>
        <v>0</v>
      </c>
      <c r="BJ23" s="163" t="str">
        <f t="shared" si="27"/>
        <v/>
      </c>
      <c r="BK23" s="164"/>
      <c r="BL23" s="165"/>
      <c r="BM23" s="166"/>
      <c r="BN23" s="167"/>
      <c r="BO23" s="89"/>
      <c r="BP23" s="91"/>
      <c r="BQ23" s="148"/>
      <c r="BR23" s="149"/>
      <c r="BS23" s="150"/>
      <c r="BT23" s="150"/>
      <c r="BU23" s="151"/>
    </row>
    <row r="24" spans="2:73" ht="15" customHeight="1" x14ac:dyDescent="0.2">
      <c r="B24" s="90"/>
      <c r="C24" s="92"/>
      <c r="D24" s="91"/>
      <c r="E24" s="89"/>
      <c r="F24" s="91"/>
      <c r="G24" s="96"/>
      <c r="H24" s="70" t="str">
        <f t="shared" si="13"/>
        <v/>
      </c>
      <c r="I24" s="71" t="str">
        <f t="shared" si="14"/>
        <v/>
      </c>
      <c r="J24" s="72">
        <f>SUM(F$14:F24)</f>
        <v>950</v>
      </c>
      <c r="K24" s="72">
        <f t="shared" si="10"/>
        <v>8050</v>
      </c>
      <c r="L24" s="73">
        <f t="shared" si="15"/>
        <v>0</v>
      </c>
      <c r="M24" s="74">
        <f t="shared" si="16"/>
        <v>0</v>
      </c>
      <c r="N24" s="163" t="str">
        <f t="shared" si="17"/>
        <v/>
      </c>
      <c r="O24" s="164"/>
      <c r="P24" s="165"/>
      <c r="Q24" s="166"/>
      <c r="R24" s="167"/>
      <c r="S24" s="89"/>
      <c r="T24" s="91"/>
      <c r="U24" s="148"/>
      <c r="V24" s="149"/>
      <c r="W24" s="150"/>
      <c r="X24" s="150"/>
      <c r="Y24" s="151"/>
      <c r="Z24" s="90"/>
      <c r="AA24" s="92"/>
      <c r="AB24" s="91"/>
      <c r="AC24" s="89"/>
      <c r="AD24" s="91"/>
      <c r="AE24" s="96"/>
      <c r="AF24" s="70" t="str">
        <f t="shared" si="18"/>
        <v/>
      </c>
      <c r="AG24" s="71" t="str">
        <f t="shared" si="19"/>
        <v/>
      </c>
      <c r="AH24" s="72">
        <f>SUM(AD$14:AD24)</f>
        <v>950</v>
      </c>
      <c r="AI24" s="72">
        <f t="shared" si="11"/>
        <v>8050</v>
      </c>
      <c r="AJ24" s="73">
        <f t="shared" si="20"/>
        <v>0</v>
      </c>
      <c r="AK24" s="74">
        <f t="shared" si="21"/>
        <v>0</v>
      </c>
      <c r="AL24" s="163" t="str">
        <f t="shared" si="22"/>
        <v/>
      </c>
      <c r="AM24" s="164"/>
      <c r="AN24" s="165"/>
      <c r="AO24" s="166"/>
      <c r="AP24" s="167"/>
      <c r="AQ24" s="89"/>
      <c r="AR24" s="91"/>
      <c r="AS24" s="148"/>
      <c r="AT24" s="149"/>
      <c r="AU24" s="150"/>
      <c r="AV24" s="150"/>
      <c r="AW24" s="151"/>
      <c r="AX24" s="90"/>
      <c r="AY24" s="92"/>
      <c r="AZ24" s="91"/>
      <c r="BA24" s="89"/>
      <c r="BB24" s="91"/>
      <c r="BC24" s="96"/>
      <c r="BD24" s="70" t="str">
        <f t="shared" si="23"/>
        <v/>
      </c>
      <c r="BE24" s="71" t="str">
        <f t="shared" si="24"/>
        <v/>
      </c>
      <c r="BF24" s="72">
        <f>SUM(BB$14:BB24)</f>
        <v>950</v>
      </c>
      <c r="BG24" s="72">
        <f t="shared" si="12"/>
        <v>8050</v>
      </c>
      <c r="BH24" s="73">
        <f t="shared" si="25"/>
        <v>0</v>
      </c>
      <c r="BI24" s="74">
        <f t="shared" si="26"/>
        <v>0</v>
      </c>
      <c r="BJ24" s="163" t="str">
        <f t="shared" si="27"/>
        <v/>
      </c>
      <c r="BK24" s="164"/>
      <c r="BL24" s="165"/>
      <c r="BM24" s="166"/>
      <c r="BN24" s="167"/>
      <c r="BO24" s="89"/>
      <c r="BP24" s="91"/>
      <c r="BQ24" s="148"/>
      <c r="BR24" s="149"/>
      <c r="BS24" s="150"/>
      <c r="BT24" s="150"/>
      <c r="BU24" s="151"/>
    </row>
    <row r="25" spans="2:73" ht="15" customHeight="1" x14ac:dyDescent="0.2">
      <c r="B25" s="90"/>
      <c r="C25" s="92"/>
      <c r="D25" s="91"/>
      <c r="E25" s="89"/>
      <c r="F25" s="91"/>
      <c r="G25" s="95"/>
      <c r="H25" s="70" t="str">
        <f t="shared" si="13"/>
        <v/>
      </c>
      <c r="I25" s="71" t="str">
        <f t="shared" si="14"/>
        <v/>
      </c>
      <c r="J25" s="72">
        <f>SUM(F$14:F25)</f>
        <v>950</v>
      </c>
      <c r="K25" s="72">
        <f t="shared" si="10"/>
        <v>8050</v>
      </c>
      <c r="L25" s="73">
        <f t="shared" si="15"/>
        <v>0</v>
      </c>
      <c r="M25" s="74">
        <f t="shared" si="16"/>
        <v>0</v>
      </c>
      <c r="N25" s="163" t="str">
        <f t="shared" si="17"/>
        <v/>
      </c>
      <c r="O25" s="164"/>
      <c r="P25" s="165"/>
      <c r="Q25" s="166"/>
      <c r="R25" s="167"/>
      <c r="S25" s="89"/>
      <c r="T25" s="91"/>
      <c r="U25" s="148"/>
      <c r="V25" s="149"/>
      <c r="W25" s="150"/>
      <c r="X25" s="150"/>
      <c r="Y25" s="151"/>
      <c r="Z25" s="90"/>
      <c r="AA25" s="92"/>
      <c r="AB25" s="91"/>
      <c r="AC25" s="89"/>
      <c r="AD25" s="91"/>
      <c r="AE25" s="95"/>
      <c r="AF25" s="70" t="str">
        <f t="shared" si="18"/>
        <v/>
      </c>
      <c r="AG25" s="71" t="str">
        <f t="shared" si="19"/>
        <v/>
      </c>
      <c r="AH25" s="72">
        <f>SUM(AD$14:AD25)</f>
        <v>950</v>
      </c>
      <c r="AI25" s="72">
        <f t="shared" si="11"/>
        <v>8050</v>
      </c>
      <c r="AJ25" s="73">
        <f t="shared" si="20"/>
        <v>0</v>
      </c>
      <c r="AK25" s="74">
        <f t="shared" si="21"/>
        <v>0</v>
      </c>
      <c r="AL25" s="163" t="str">
        <f t="shared" si="22"/>
        <v/>
      </c>
      <c r="AM25" s="164"/>
      <c r="AN25" s="165"/>
      <c r="AO25" s="166"/>
      <c r="AP25" s="167"/>
      <c r="AQ25" s="89"/>
      <c r="AR25" s="91"/>
      <c r="AS25" s="148"/>
      <c r="AT25" s="149"/>
      <c r="AU25" s="150"/>
      <c r="AV25" s="150"/>
      <c r="AW25" s="151"/>
      <c r="AX25" s="90"/>
      <c r="AY25" s="92"/>
      <c r="AZ25" s="91"/>
      <c r="BA25" s="89"/>
      <c r="BB25" s="91"/>
      <c r="BC25" s="95"/>
      <c r="BD25" s="70" t="str">
        <f t="shared" si="23"/>
        <v/>
      </c>
      <c r="BE25" s="71" t="str">
        <f t="shared" si="24"/>
        <v/>
      </c>
      <c r="BF25" s="72">
        <f>SUM(BB$14:BB25)</f>
        <v>950</v>
      </c>
      <c r="BG25" s="72">
        <f t="shared" si="12"/>
        <v>8050</v>
      </c>
      <c r="BH25" s="73">
        <f t="shared" si="25"/>
        <v>0</v>
      </c>
      <c r="BI25" s="74">
        <f t="shared" si="26"/>
        <v>0</v>
      </c>
      <c r="BJ25" s="163" t="str">
        <f t="shared" si="27"/>
        <v/>
      </c>
      <c r="BK25" s="164"/>
      <c r="BL25" s="165"/>
      <c r="BM25" s="166"/>
      <c r="BN25" s="167"/>
      <c r="BO25" s="89"/>
      <c r="BP25" s="91"/>
      <c r="BQ25" s="148"/>
      <c r="BR25" s="149"/>
      <c r="BS25" s="150"/>
      <c r="BT25" s="150"/>
      <c r="BU25" s="151"/>
    </row>
    <row r="26" spans="2:73" ht="15" customHeight="1" x14ac:dyDescent="0.2">
      <c r="B26" s="90"/>
      <c r="C26" s="92"/>
      <c r="D26" s="91"/>
      <c r="E26" s="89"/>
      <c r="F26" s="91"/>
      <c r="G26" s="95"/>
      <c r="H26" s="70" t="str">
        <f t="shared" si="13"/>
        <v/>
      </c>
      <c r="I26" s="71" t="str">
        <f t="shared" si="14"/>
        <v/>
      </c>
      <c r="J26" s="72">
        <f>SUM(F$14:F26)</f>
        <v>950</v>
      </c>
      <c r="K26" s="72">
        <f t="shared" si="10"/>
        <v>8050</v>
      </c>
      <c r="L26" s="73">
        <f t="shared" si="15"/>
        <v>0</v>
      </c>
      <c r="M26" s="74">
        <f t="shared" si="16"/>
        <v>0</v>
      </c>
      <c r="N26" s="163" t="str">
        <f t="shared" si="17"/>
        <v/>
      </c>
      <c r="O26" s="164"/>
      <c r="P26" s="165"/>
      <c r="Q26" s="166"/>
      <c r="R26" s="167"/>
      <c r="S26" s="89"/>
      <c r="T26" s="91"/>
      <c r="U26" s="148"/>
      <c r="V26" s="149"/>
      <c r="W26" s="150"/>
      <c r="X26" s="150"/>
      <c r="Y26" s="151"/>
      <c r="Z26" s="90"/>
      <c r="AA26" s="92"/>
      <c r="AB26" s="91"/>
      <c r="AC26" s="89"/>
      <c r="AD26" s="91"/>
      <c r="AE26" s="95"/>
      <c r="AF26" s="70" t="str">
        <f t="shared" si="18"/>
        <v/>
      </c>
      <c r="AG26" s="71" t="str">
        <f t="shared" si="19"/>
        <v/>
      </c>
      <c r="AH26" s="72">
        <f>SUM(AD$14:AD26)</f>
        <v>950</v>
      </c>
      <c r="AI26" s="72">
        <f t="shared" si="11"/>
        <v>8050</v>
      </c>
      <c r="AJ26" s="73">
        <f t="shared" si="20"/>
        <v>0</v>
      </c>
      <c r="AK26" s="74">
        <f t="shared" si="21"/>
        <v>0</v>
      </c>
      <c r="AL26" s="163" t="str">
        <f t="shared" si="22"/>
        <v/>
      </c>
      <c r="AM26" s="164"/>
      <c r="AN26" s="165"/>
      <c r="AO26" s="166"/>
      <c r="AP26" s="167"/>
      <c r="AQ26" s="89"/>
      <c r="AR26" s="91"/>
      <c r="AS26" s="148"/>
      <c r="AT26" s="149"/>
      <c r="AU26" s="150"/>
      <c r="AV26" s="150"/>
      <c r="AW26" s="151"/>
      <c r="AX26" s="90"/>
      <c r="AY26" s="92"/>
      <c r="AZ26" s="91"/>
      <c r="BA26" s="89"/>
      <c r="BB26" s="91"/>
      <c r="BC26" s="95"/>
      <c r="BD26" s="70" t="str">
        <f t="shared" si="23"/>
        <v/>
      </c>
      <c r="BE26" s="71" t="str">
        <f t="shared" si="24"/>
        <v/>
      </c>
      <c r="BF26" s="72">
        <f>SUM(BB$14:BB26)</f>
        <v>950</v>
      </c>
      <c r="BG26" s="72">
        <f t="shared" si="12"/>
        <v>8050</v>
      </c>
      <c r="BH26" s="73">
        <f t="shared" si="25"/>
        <v>0</v>
      </c>
      <c r="BI26" s="74">
        <f t="shared" si="26"/>
        <v>0</v>
      </c>
      <c r="BJ26" s="163" t="str">
        <f t="shared" si="27"/>
        <v/>
      </c>
      <c r="BK26" s="164"/>
      <c r="BL26" s="165"/>
      <c r="BM26" s="166"/>
      <c r="BN26" s="167"/>
      <c r="BO26" s="89"/>
      <c r="BP26" s="91"/>
      <c r="BQ26" s="148"/>
      <c r="BR26" s="149"/>
      <c r="BS26" s="150"/>
      <c r="BT26" s="150"/>
      <c r="BU26" s="151"/>
    </row>
    <row r="27" spans="2:73" ht="15" customHeight="1" x14ac:dyDescent="0.2">
      <c r="B27" s="90"/>
      <c r="C27" s="92"/>
      <c r="D27" s="91"/>
      <c r="E27" s="89"/>
      <c r="F27" s="91"/>
      <c r="G27" s="95"/>
      <c r="H27" s="70" t="str">
        <f t="shared" si="13"/>
        <v/>
      </c>
      <c r="I27" s="71" t="str">
        <f t="shared" si="14"/>
        <v/>
      </c>
      <c r="J27" s="72">
        <f>SUM(F$14:F27)</f>
        <v>950</v>
      </c>
      <c r="K27" s="72">
        <f t="shared" si="10"/>
        <v>8050</v>
      </c>
      <c r="L27" s="73">
        <f t="shared" si="15"/>
        <v>0</v>
      </c>
      <c r="M27" s="74">
        <f t="shared" si="16"/>
        <v>0</v>
      </c>
      <c r="N27" s="163" t="str">
        <f t="shared" si="17"/>
        <v/>
      </c>
      <c r="O27" s="164"/>
      <c r="P27" s="165"/>
      <c r="Q27" s="166"/>
      <c r="R27" s="167"/>
      <c r="S27" s="89"/>
      <c r="T27" s="91"/>
      <c r="U27" s="148"/>
      <c r="V27" s="149"/>
      <c r="W27" s="150"/>
      <c r="X27" s="150"/>
      <c r="Y27" s="151"/>
      <c r="Z27" s="90"/>
      <c r="AA27" s="92"/>
      <c r="AB27" s="91"/>
      <c r="AC27" s="89"/>
      <c r="AD27" s="91"/>
      <c r="AE27" s="95"/>
      <c r="AF27" s="70" t="str">
        <f t="shared" si="18"/>
        <v/>
      </c>
      <c r="AG27" s="71" t="str">
        <f t="shared" si="19"/>
        <v/>
      </c>
      <c r="AH27" s="72">
        <f>SUM(AD$14:AD27)</f>
        <v>950</v>
      </c>
      <c r="AI27" s="72">
        <f t="shared" si="11"/>
        <v>8050</v>
      </c>
      <c r="AJ27" s="73">
        <f t="shared" si="20"/>
        <v>0</v>
      </c>
      <c r="AK27" s="74">
        <f t="shared" si="21"/>
        <v>0</v>
      </c>
      <c r="AL27" s="163" t="str">
        <f t="shared" si="22"/>
        <v/>
      </c>
      <c r="AM27" s="164"/>
      <c r="AN27" s="165"/>
      <c r="AO27" s="166"/>
      <c r="AP27" s="167"/>
      <c r="AQ27" s="89"/>
      <c r="AR27" s="91"/>
      <c r="AS27" s="148"/>
      <c r="AT27" s="149"/>
      <c r="AU27" s="150"/>
      <c r="AV27" s="150"/>
      <c r="AW27" s="151"/>
      <c r="AX27" s="90"/>
      <c r="AY27" s="92"/>
      <c r="AZ27" s="91"/>
      <c r="BA27" s="89"/>
      <c r="BB27" s="91"/>
      <c r="BC27" s="95"/>
      <c r="BD27" s="70" t="str">
        <f t="shared" si="23"/>
        <v/>
      </c>
      <c r="BE27" s="71" t="str">
        <f t="shared" si="24"/>
        <v/>
      </c>
      <c r="BF27" s="72">
        <f>SUM(BB$14:BB27)</f>
        <v>950</v>
      </c>
      <c r="BG27" s="72">
        <f t="shared" si="12"/>
        <v>8050</v>
      </c>
      <c r="BH27" s="73">
        <f t="shared" si="25"/>
        <v>0</v>
      </c>
      <c r="BI27" s="74">
        <f t="shared" si="26"/>
        <v>0</v>
      </c>
      <c r="BJ27" s="163" t="str">
        <f t="shared" si="27"/>
        <v/>
      </c>
      <c r="BK27" s="164"/>
      <c r="BL27" s="165"/>
      <c r="BM27" s="166"/>
      <c r="BN27" s="167"/>
      <c r="BO27" s="89"/>
      <c r="BP27" s="91"/>
      <c r="BQ27" s="148"/>
      <c r="BR27" s="149"/>
      <c r="BS27" s="150"/>
      <c r="BT27" s="150"/>
      <c r="BU27" s="151"/>
    </row>
    <row r="28" spans="2:73" ht="15" customHeight="1" x14ac:dyDescent="0.2">
      <c r="B28" s="90"/>
      <c r="C28" s="92"/>
      <c r="D28" s="91"/>
      <c r="E28" s="89"/>
      <c r="F28" s="91"/>
      <c r="G28" s="95"/>
      <c r="H28" s="70" t="str">
        <f t="shared" si="13"/>
        <v/>
      </c>
      <c r="I28" s="71" t="str">
        <f t="shared" si="14"/>
        <v/>
      </c>
      <c r="J28" s="72">
        <f>SUM(F$14:F28)</f>
        <v>950</v>
      </c>
      <c r="K28" s="72">
        <f t="shared" si="10"/>
        <v>8050</v>
      </c>
      <c r="L28" s="73">
        <f t="shared" si="15"/>
        <v>0</v>
      </c>
      <c r="M28" s="74">
        <f t="shared" si="16"/>
        <v>0</v>
      </c>
      <c r="N28" s="163" t="str">
        <f t="shared" si="17"/>
        <v/>
      </c>
      <c r="O28" s="164"/>
      <c r="P28" s="165"/>
      <c r="Q28" s="166"/>
      <c r="R28" s="167"/>
      <c r="S28" s="89"/>
      <c r="T28" s="91"/>
      <c r="U28" s="148"/>
      <c r="V28" s="149"/>
      <c r="W28" s="150"/>
      <c r="X28" s="150"/>
      <c r="Y28" s="151"/>
      <c r="Z28" s="90"/>
      <c r="AA28" s="92"/>
      <c r="AB28" s="91"/>
      <c r="AC28" s="89"/>
      <c r="AD28" s="91"/>
      <c r="AE28" s="95"/>
      <c r="AF28" s="70" t="str">
        <f t="shared" si="18"/>
        <v/>
      </c>
      <c r="AG28" s="71" t="str">
        <f t="shared" si="19"/>
        <v/>
      </c>
      <c r="AH28" s="72">
        <f>SUM(AD$14:AD28)</f>
        <v>950</v>
      </c>
      <c r="AI28" s="72">
        <f t="shared" si="11"/>
        <v>8050</v>
      </c>
      <c r="AJ28" s="73">
        <f t="shared" si="20"/>
        <v>0</v>
      </c>
      <c r="AK28" s="74">
        <f t="shared" si="21"/>
        <v>0</v>
      </c>
      <c r="AL28" s="163" t="str">
        <f t="shared" si="22"/>
        <v/>
      </c>
      <c r="AM28" s="164"/>
      <c r="AN28" s="165"/>
      <c r="AO28" s="166"/>
      <c r="AP28" s="167"/>
      <c r="AQ28" s="89"/>
      <c r="AR28" s="91"/>
      <c r="AS28" s="148"/>
      <c r="AT28" s="149"/>
      <c r="AU28" s="150"/>
      <c r="AV28" s="150"/>
      <c r="AW28" s="151"/>
      <c r="AX28" s="90"/>
      <c r="AY28" s="92"/>
      <c r="AZ28" s="91"/>
      <c r="BA28" s="89"/>
      <c r="BB28" s="91"/>
      <c r="BC28" s="95"/>
      <c r="BD28" s="70" t="str">
        <f t="shared" si="23"/>
        <v/>
      </c>
      <c r="BE28" s="71" t="str">
        <f t="shared" si="24"/>
        <v/>
      </c>
      <c r="BF28" s="72">
        <f>SUM(BB$14:BB28)</f>
        <v>950</v>
      </c>
      <c r="BG28" s="72">
        <f t="shared" si="12"/>
        <v>8050</v>
      </c>
      <c r="BH28" s="73">
        <f t="shared" si="25"/>
        <v>0</v>
      </c>
      <c r="BI28" s="74">
        <f t="shared" si="26"/>
        <v>0</v>
      </c>
      <c r="BJ28" s="163" t="str">
        <f t="shared" si="27"/>
        <v/>
      </c>
      <c r="BK28" s="164"/>
      <c r="BL28" s="165"/>
      <c r="BM28" s="166"/>
      <c r="BN28" s="167"/>
      <c r="BO28" s="89"/>
      <c r="BP28" s="91"/>
      <c r="BQ28" s="148"/>
      <c r="BR28" s="149"/>
      <c r="BS28" s="150"/>
      <c r="BT28" s="150"/>
      <c r="BU28" s="151"/>
    </row>
    <row r="29" spans="2:73" ht="15" customHeight="1" x14ac:dyDescent="0.2">
      <c r="B29" s="90"/>
      <c r="C29" s="92"/>
      <c r="D29" s="91"/>
      <c r="E29" s="89"/>
      <c r="F29" s="91"/>
      <c r="G29" s="95"/>
      <c r="H29" s="70" t="str">
        <f t="shared" si="13"/>
        <v/>
      </c>
      <c r="I29" s="71" t="str">
        <f t="shared" si="14"/>
        <v/>
      </c>
      <c r="J29" s="72">
        <f>SUM(F$14:F29)</f>
        <v>950</v>
      </c>
      <c r="K29" s="72">
        <f t="shared" si="10"/>
        <v>8050</v>
      </c>
      <c r="L29" s="73">
        <f t="shared" si="15"/>
        <v>0</v>
      </c>
      <c r="M29" s="74">
        <f t="shared" si="16"/>
        <v>0</v>
      </c>
      <c r="N29" s="163" t="str">
        <f t="shared" si="17"/>
        <v/>
      </c>
      <c r="O29" s="164"/>
      <c r="P29" s="165"/>
      <c r="Q29" s="166"/>
      <c r="R29" s="167"/>
      <c r="S29" s="89"/>
      <c r="T29" s="91"/>
      <c r="U29" s="148"/>
      <c r="V29" s="149"/>
      <c r="W29" s="150"/>
      <c r="X29" s="150"/>
      <c r="Y29" s="151"/>
      <c r="Z29" s="90"/>
      <c r="AA29" s="92"/>
      <c r="AB29" s="91"/>
      <c r="AC29" s="89"/>
      <c r="AD29" s="91"/>
      <c r="AE29" s="95"/>
      <c r="AF29" s="70" t="str">
        <f t="shared" si="18"/>
        <v/>
      </c>
      <c r="AG29" s="71" t="str">
        <f t="shared" si="19"/>
        <v/>
      </c>
      <c r="AH29" s="72">
        <f>SUM(AD$14:AD29)</f>
        <v>950</v>
      </c>
      <c r="AI29" s="72">
        <f t="shared" si="11"/>
        <v>8050</v>
      </c>
      <c r="AJ29" s="73">
        <f t="shared" si="20"/>
        <v>0</v>
      </c>
      <c r="AK29" s="74">
        <f t="shared" si="21"/>
        <v>0</v>
      </c>
      <c r="AL29" s="163" t="str">
        <f t="shared" si="22"/>
        <v/>
      </c>
      <c r="AM29" s="164"/>
      <c r="AN29" s="165"/>
      <c r="AO29" s="166"/>
      <c r="AP29" s="167"/>
      <c r="AQ29" s="89"/>
      <c r="AR29" s="91"/>
      <c r="AS29" s="148"/>
      <c r="AT29" s="149"/>
      <c r="AU29" s="150"/>
      <c r="AV29" s="150"/>
      <c r="AW29" s="151"/>
      <c r="AX29" s="90"/>
      <c r="AY29" s="92"/>
      <c r="AZ29" s="91"/>
      <c r="BA29" s="89"/>
      <c r="BB29" s="91"/>
      <c r="BC29" s="95"/>
      <c r="BD29" s="70" t="str">
        <f t="shared" si="23"/>
        <v/>
      </c>
      <c r="BE29" s="71" t="str">
        <f t="shared" si="24"/>
        <v/>
      </c>
      <c r="BF29" s="72">
        <f>SUM(BB$14:BB29)</f>
        <v>950</v>
      </c>
      <c r="BG29" s="72">
        <f t="shared" si="12"/>
        <v>8050</v>
      </c>
      <c r="BH29" s="73">
        <f t="shared" si="25"/>
        <v>0</v>
      </c>
      <c r="BI29" s="74">
        <f t="shared" si="26"/>
        <v>0</v>
      </c>
      <c r="BJ29" s="163" t="str">
        <f t="shared" si="27"/>
        <v/>
      </c>
      <c r="BK29" s="164"/>
      <c r="BL29" s="165"/>
      <c r="BM29" s="166"/>
      <c r="BN29" s="167"/>
      <c r="BO29" s="89"/>
      <c r="BP29" s="91"/>
      <c r="BQ29" s="148"/>
      <c r="BR29" s="149"/>
      <c r="BS29" s="150"/>
      <c r="BT29" s="150"/>
      <c r="BU29" s="151"/>
    </row>
    <row r="30" spans="2:73" ht="15" customHeight="1" x14ac:dyDescent="0.2">
      <c r="B30" s="90"/>
      <c r="C30" s="97"/>
      <c r="D30" s="91"/>
      <c r="E30" s="89"/>
      <c r="F30" s="91"/>
      <c r="G30" s="95"/>
      <c r="H30" s="70" t="str">
        <f t="shared" si="13"/>
        <v/>
      </c>
      <c r="I30" s="71" t="str">
        <f t="shared" si="14"/>
        <v/>
      </c>
      <c r="J30" s="72">
        <f>SUM(F$14:F30)</f>
        <v>950</v>
      </c>
      <c r="K30" s="72">
        <f t="shared" si="10"/>
        <v>8050</v>
      </c>
      <c r="L30" s="73">
        <f t="shared" si="15"/>
        <v>0</v>
      </c>
      <c r="M30" s="74">
        <f t="shared" si="16"/>
        <v>0</v>
      </c>
      <c r="N30" s="163" t="str">
        <f t="shared" si="17"/>
        <v/>
      </c>
      <c r="O30" s="164"/>
      <c r="P30" s="165"/>
      <c r="Q30" s="166"/>
      <c r="R30" s="167"/>
      <c r="S30" s="89"/>
      <c r="T30" s="91"/>
      <c r="U30" s="148"/>
      <c r="V30" s="149"/>
      <c r="W30" s="150"/>
      <c r="X30" s="150"/>
      <c r="Y30" s="151"/>
      <c r="Z30" s="90"/>
      <c r="AA30" s="97"/>
      <c r="AB30" s="91"/>
      <c r="AC30" s="89"/>
      <c r="AD30" s="91"/>
      <c r="AE30" s="95"/>
      <c r="AF30" s="70" t="str">
        <f t="shared" si="18"/>
        <v/>
      </c>
      <c r="AG30" s="71" t="str">
        <f t="shared" si="19"/>
        <v/>
      </c>
      <c r="AH30" s="72">
        <f>SUM(AD$14:AD30)</f>
        <v>950</v>
      </c>
      <c r="AI30" s="72">
        <f t="shared" si="11"/>
        <v>8050</v>
      </c>
      <c r="AJ30" s="73">
        <f t="shared" si="20"/>
        <v>0</v>
      </c>
      <c r="AK30" s="74">
        <f t="shared" si="21"/>
        <v>0</v>
      </c>
      <c r="AL30" s="163" t="str">
        <f t="shared" si="22"/>
        <v/>
      </c>
      <c r="AM30" s="164"/>
      <c r="AN30" s="165"/>
      <c r="AO30" s="166"/>
      <c r="AP30" s="167"/>
      <c r="AQ30" s="89"/>
      <c r="AR30" s="91"/>
      <c r="AS30" s="148"/>
      <c r="AT30" s="149"/>
      <c r="AU30" s="150"/>
      <c r="AV30" s="150"/>
      <c r="AW30" s="151"/>
      <c r="AX30" s="90"/>
      <c r="AY30" s="97"/>
      <c r="AZ30" s="91"/>
      <c r="BA30" s="89"/>
      <c r="BB30" s="91"/>
      <c r="BC30" s="95"/>
      <c r="BD30" s="70" t="str">
        <f t="shared" si="23"/>
        <v/>
      </c>
      <c r="BE30" s="71" t="str">
        <f t="shared" si="24"/>
        <v/>
      </c>
      <c r="BF30" s="72">
        <f>SUM(BB$14:BB30)</f>
        <v>950</v>
      </c>
      <c r="BG30" s="72">
        <f t="shared" si="12"/>
        <v>8050</v>
      </c>
      <c r="BH30" s="73">
        <f t="shared" si="25"/>
        <v>0</v>
      </c>
      <c r="BI30" s="74">
        <f t="shared" si="26"/>
        <v>0</v>
      </c>
      <c r="BJ30" s="163" t="str">
        <f t="shared" si="27"/>
        <v/>
      </c>
      <c r="BK30" s="164"/>
      <c r="BL30" s="165"/>
      <c r="BM30" s="166"/>
      <c r="BN30" s="167"/>
      <c r="BO30" s="89"/>
      <c r="BP30" s="91"/>
      <c r="BQ30" s="148"/>
      <c r="BR30" s="149"/>
      <c r="BS30" s="150"/>
      <c r="BT30" s="150"/>
      <c r="BU30" s="151"/>
    </row>
    <row r="31" spans="2:73" ht="15" customHeight="1" x14ac:dyDescent="0.2">
      <c r="B31" s="90"/>
      <c r="C31" s="97"/>
      <c r="D31" s="91"/>
      <c r="E31" s="89"/>
      <c r="F31" s="91"/>
      <c r="G31" s="95"/>
      <c r="H31" s="70" t="str">
        <f t="shared" si="13"/>
        <v/>
      </c>
      <c r="I31" s="71" t="str">
        <f t="shared" si="14"/>
        <v/>
      </c>
      <c r="J31" s="72">
        <f>SUM(F$14:F31)</f>
        <v>950</v>
      </c>
      <c r="K31" s="72">
        <f t="shared" si="10"/>
        <v>8050</v>
      </c>
      <c r="L31" s="73">
        <f t="shared" si="15"/>
        <v>0</v>
      </c>
      <c r="M31" s="74">
        <f t="shared" si="16"/>
        <v>0</v>
      </c>
      <c r="N31" s="163" t="str">
        <f t="shared" si="17"/>
        <v/>
      </c>
      <c r="O31" s="164"/>
      <c r="P31" s="165"/>
      <c r="Q31" s="166"/>
      <c r="R31" s="167"/>
      <c r="S31" s="89"/>
      <c r="T31" s="91"/>
      <c r="U31" s="148"/>
      <c r="V31" s="149"/>
      <c r="W31" s="150"/>
      <c r="X31" s="150"/>
      <c r="Y31" s="151"/>
      <c r="Z31" s="90"/>
      <c r="AA31" s="97"/>
      <c r="AB31" s="91"/>
      <c r="AC31" s="89"/>
      <c r="AD31" s="91"/>
      <c r="AE31" s="95"/>
      <c r="AF31" s="70" t="str">
        <f t="shared" si="18"/>
        <v/>
      </c>
      <c r="AG31" s="71" t="str">
        <f t="shared" si="19"/>
        <v/>
      </c>
      <c r="AH31" s="72">
        <f>SUM(AD$14:AD31)</f>
        <v>950</v>
      </c>
      <c r="AI31" s="72">
        <f t="shared" si="11"/>
        <v>8050</v>
      </c>
      <c r="AJ31" s="73">
        <f t="shared" si="20"/>
        <v>0</v>
      </c>
      <c r="AK31" s="74">
        <f t="shared" si="21"/>
        <v>0</v>
      </c>
      <c r="AL31" s="163" t="str">
        <f t="shared" si="22"/>
        <v/>
      </c>
      <c r="AM31" s="164"/>
      <c r="AN31" s="165"/>
      <c r="AO31" s="166"/>
      <c r="AP31" s="167"/>
      <c r="AQ31" s="89"/>
      <c r="AR31" s="91"/>
      <c r="AS31" s="148"/>
      <c r="AT31" s="149"/>
      <c r="AU31" s="150"/>
      <c r="AV31" s="150"/>
      <c r="AW31" s="151"/>
      <c r="AX31" s="90"/>
      <c r="AY31" s="97"/>
      <c r="AZ31" s="91"/>
      <c r="BA31" s="89"/>
      <c r="BB31" s="91"/>
      <c r="BC31" s="95"/>
      <c r="BD31" s="70" t="str">
        <f t="shared" si="23"/>
        <v/>
      </c>
      <c r="BE31" s="71" t="str">
        <f t="shared" si="24"/>
        <v/>
      </c>
      <c r="BF31" s="72">
        <f>SUM(BB$14:BB31)</f>
        <v>950</v>
      </c>
      <c r="BG31" s="72">
        <f t="shared" si="12"/>
        <v>8050</v>
      </c>
      <c r="BH31" s="73">
        <f t="shared" si="25"/>
        <v>0</v>
      </c>
      <c r="BI31" s="74">
        <f t="shared" si="26"/>
        <v>0</v>
      </c>
      <c r="BJ31" s="163" t="str">
        <f t="shared" si="27"/>
        <v/>
      </c>
      <c r="BK31" s="164"/>
      <c r="BL31" s="165"/>
      <c r="BM31" s="166"/>
      <c r="BN31" s="167"/>
      <c r="BO31" s="89"/>
      <c r="BP31" s="91"/>
      <c r="BQ31" s="148"/>
      <c r="BR31" s="149"/>
      <c r="BS31" s="150"/>
      <c r="BT31" s="150"/>
      <c r="BU31" s="151"/>
    </row>
    <row r="32" spans="2:73" ht="15" customHeight="1" x14ac:dyDescent="0.2">
      <c r="B32" s="90"/>
      <c r="C32" s="92"/>
      <c r="D32" s="91"/>
      <c r="E32" s="89"/>
      <c r="F32" s="91"/>
      <c r="G32" s="95"/>
      <c r="H32" s="70" t="str">
        <f t="shared" si="13"/>
        <v/>
      </c>
      <c r="I32" s="71" t="str">
        <f t="shared" si="14"/>
        <v/>
      </c>
      <c r="J32" s="72">
        <f>SUM(F$14:F32)</f>
        <v>950</v>
      </c>
      <c r="K32" s="72">
        <f t="shared" si="10"/>
        <v>8050</v>
      </c>
      <c r="L32" s="73">
        <f t="shared" si="15"/>
        <v>0</v>
      </c>
      <c r="M32" s="74">
        <f t="shared" si="16"/>
        <v>0</v>
      </c>
      <c r="N32" s="163" t="str">
        <f t="shared" si="17"/>
        <v/>
      </c>
      <c r="O32" s="164"/>
      <c r="P32" s="165"/>
      <c r="Q32" s="166"/>
      <c r="R32" s="167"/>
      <c r="S32" s="89"/>
      <c r="T32" s="91"/>
      <c r="U32" s="148"/>
      <c r="V32" s="149"/>
      <c r="W32" s="150"/>
      <c r="X32" s="150"/>
      <c r="Y32" s="151"/>
      <c r="Z32" s="90"/>
      <c r="AA32" s="92"/>
      <c r="AB32" s="91"/>
      <c r="AC32" s="89"/>
      <c r="AD32" s="91"/>
      <c r="AE32" s="95"/>
      <c r="AF32" s="70" t="str">
        <f t="shared" si="18"/>
        <v/>
      </c>
      <c r="AG32" s="71" t="str">
        <f t="shared" si="19"/>
        <v/>
      </c>
      <c r="AH32" s="72">
        <f>SUM(AD$14:AD32)</f>
        <v>950</v>
      </c>
      <c r="AI32" s="72">
        <f t="shared" si="11"/>
        <v>8050</v>
      </c>
      <c r="AJ32" s="73">
        <f t="shared" si="20"/>
        <v>0</v>
      </c>
      <c r="AK32" s="74">
        <f t="shared" si="21"/>
        <v>0</v>
      </c>
      <c r="AL32" s="163" t="str">
        <f t="shared" si="22"/>
        <v/>
      </c>
      <c r="AM32" s="164"/>
      <c r="AN32" s="165"/>
      <c r="AO32" s="166"/>
      <c r="AP32" s="167"/>
      <c r="AQ32" s="89"/>
      <c r="AR32" s="91"/>
      <c r="AS32" s="148"/>
      <c r="AT32" s="149"/>
      <c r="AU32" s="150"/>
      <c r="AV32" s="150"/>
      <c r="AW32" s="151"/>
      <c r="AX32" s="90"/>
      <c r="AY32" s="92"/>
      <c r="AZ32" s="91"/>
      <c r="BA32" s="89"/>
      <c r="BB32" s="91"/>
      <c r="BC32" s="95"/>
      <c r="BD32" s="70" t="str">
        <f t="shared" si="23"/>
        <v/>
      </c>
      <c r="BE32" s="71" t="str">
        <f t="shared" si="24"/>
        <v/>
      </c>
      <c r="BF32" s="72">
        <f>SUM(BB$14:BB32)</f>
        <v>950</v>
      </c>
      <c r="BG32" s="72">
        <f t="shared" si="12"/>
        <v>8050</v>
      </c>
      <c r="BH32" s="73">
        <f t="shared" si="25"/>
        <v>0</v>
      </c>
      <c r="BI32" s="74">
        <f t="shared" si="26"/>
        <v>0</v>
      </c>
      <c r="BJ32" s="163" t="str">
        <f t="shared" si="27"/>
        <v/>
      </c>
      <c r="BK32" s="164"/>
      <c r="BL32" s="165"/>
      <c r="BM32" s="166"/>
      <c r="BN32" s="167"/>
      <c r="BO32" s="89"/>
      <c r="BP32" s="91"/>
      <c r="BQ32" s="148"/>
      <c r="BR32" s="149"/>
      <c r="BS32" s="150"/>
      <c r="BT32" s="150"/>
      <c r="BU32" s="151"/>
    </row>
    <row r="33" spans="2:73" ht="15" customHeight="1" x14ac:dyDescent="0.2">
      <c r="B33" s="90"/>
      <c r="C33" s="92"/>
      <c r="D33" s="91"/>
      <c r="E33" s="89"/>
      <c r="F33" s="91"/>
      <c r="G33" s="95"/>
      <c r="H33" s="70" t="str">
        <f t="shared" si="13"/>
        <v/>
      </c>
      <c r="I33" s="71" t="str">
        <f t="shared" si="14"/>
        <v/>
      </c>
      <c r="J33" s="72">
        <f>SUM(F$14:F33)</f>
        <v>950</v>
      </c>
      <c r="K33" s="72">
        <f t="shared" si="10"/>
        <v>8050</v>
      </c>
      <c r="L33" s="73">
        <f t="shared" si="15"/>
        <v>0</v>
      </c>
      <c r="M33" s="74">
        <f t="shared" si="16"/>
        <v>0</v>
      </c>
      <c r="N33" s="163" t="str">
        <f t="shared" si="17"/>
        <v/>
      </c>
      <c r="O33" s="164"/>
      <c r="P33" s="165"/>
      <c r="Q33" s="166"/>
      <c r="R33" s="167"/>
      <c r="S33" s="89"/>
      <c r="T33" s="91"/>
      <c r="U33" s="148"/>
      <c r="V33" s="149"/>
      <c r="W33" s="150"/>
      <c r="X33" s="150"/>
      <c r="Y33" s="151"/>
      <c r="Z33" s="90"/>
      <c r="AA33" s="92"/>
      <c r="AB33" s="91"/>
      <c r="AC33" s="89"/>
      <c r="AD33" s="91"/>
      <c r="AE33" s="95"/>
      <c r="AF33" s="70" t="str">
        <f t="shared" si="18"/>
        <v/>
      </c>
      <c r="AG33" s="71" t="str">
        <f t="shared" si="19"/>
        <v/>
      </c>
      <c r="AH33" s="72">
        <f>SUM(AD$14:AD33)</f>
        <v>950</v>
      </c>
      <c r="AI33" s="72">
        <f t="shared" si="11"/>
        <v>8050</v>
      </c>
      <c r="AJ33" s="73">
        <f t="shared" si="20"/>
        <v>0</v>
      </c>
      <c r="AK33" s="74">
        <f t="shared" si="21"/>
        <v>0</v>
      </c>
      <c r="AL33" s="163" t="str">
        <f t="shared" si="22"/>
        <v/>
      </c>
      <c r="AM33" s="164"/>
      <c r="AN33" s="165"/>
      <c r="AO33" s="166"/>
      <c r="AP33" s="167"/>
      <c r="AQ33" s="89"/>
      <c r="AR33" s="91"/>
      <c r="AS33" s="148"/>
      <c r="AT33" s="149"/>
      <c r="AU33" s="150"/>
      <c r="AV33" s="150"/>
      <c r="AW33" s="151"/>
      <c r="AX33" s="90"/>
      <c r="AY33" s="92"/>
      <c r="AZ33" s="91"/>
      <c r="BA33" s="89"/>
      <c r="BB33" s="91"/>
      <c r="BC33" s="95"/>
      <c r="BD33" s="70" t="str">
        <f t="shared" si="23"/>
        <v/>
      </c>
      <c r="BE33" s="71" t="str">
        <f t="shared" si="24"/>
        <v/>
      </c>
      <c r="BF33" s="72">
        <f>SUM(BB$14:BB33)</f>
        <v>950</v>
      </c>
      <c r="BG33" s="72">
        <f t="shared" si="12"/>
        <v>8050</v>
      </c>
      <c r="BH33" s="73">
        <f t="shared" si="25"/>
        <v>0</v>
      </c>
      <c r="BI33" s="74">
        <f t="shared" si="26"/>
        <v>0</v>
      </c>
      <c r="BJ33" s="163" t="str">
        <f t="shared" si="27"/>
        <v/>
      </c>
      <c r="BK33" s="164"/>
      <c r="BL33" s="165"/>
      <c r="BM33" s="166"/>
      <c r="BN33" s="167"/>
      <c r="BO33" s="89"/>
      <c r="BP33" s="91"/>
      <c r="BQ33" s="148"/>
      <c r="BR33" s="149"/>
      <c r="BS33" s="150"/>
      <c r="BT33" s="150"/>
      <c r="BU33" s="151"/>
    </row>
    <row r="34" spans="2:73" ht="15" customHeight="1" x14ac:dyDescent="0.2">
      <c r="B34" s="90"/>
      <c r="C34" s="92"/>
      <c r="D34" s="91"/>
      <c r="E34" s="89"/>
      <c r="F34" s="91"/>
      <c r="G34" s="95"/>
      <c r="H34" s="70" t="str">
        <f t="shared" si="13"/>
        <v/>
      </c>
      <c r="I34" s="71" t="str">
        <f t="shared" si="14"/>
        <v/>
      </c>
      <c r="J34" s="72">
        <f>SUM(F$14:F34)</f>
        <v>950</v>
      </c>
      <c r="K34" s="72">
        <f t="shared" si="10"/>
        <v>8050</v>
      </c>
      <c r="L34" s="73">
        <f t="shared" si="15"/>
        <v>0</v>
      </c>
      <c r="M34" s="74">
        <f t="shared" si="16"/>
        <v>0</v>
      </c>
      <c r="N34" s="163" t="str">
        <f t="shared" si="17"/>
        <v/>
      </c>
      <c r="O34" s="164"/>
      <c r="P34" s="165"/>
      <c r="Q34" s="166"/>
      <c r="R34" s="167"/>
      <c r="S34" s="89"/>
      <c r="T34" s="91"/>
      <c r="U34" s="148"/>
      <c r="V34" s="149"/>
      <c r="W34" s="150"/>
      <c r="X34" s="150"/>
      <c r="Y34" s="151"/>
      <c r="Z34" s="90"/>
      <c r="AA34" s="92"/>
      <c r="AB34" s="91"/>
      <c r="AC34" s="89"/>
      <c r="AD34" s="91"/>
      <c r="AE34" s="95"/>
      <c r="AF34" s="70" t="str">
        <f t="shared" si="18"/>
        <v/>
      </c>
      <c r="AG34" s="71" t="str">
        <f t="shared" si="19"/>
        <v/>
      </c>
      <c r="AH34" s="72">
        <f>SUM(AD$14:AD34)</f>
        <v>950</v>
      </c>
      <c r="AI34" s="72">
        <f t="shared" si="11"/>
        <v>8050</v>
      </c>
      <c r="AJ34" s="73">
        <f t="shared" si="20"/>
        <v>0</v>
      </c>
      <c r="AK34" s="74">
        <f t="shared" si="21"/>
        <v>0</v>
      </c>
      <c r="AL34" s="163" t="str">
        <f t="shared" si="22"/>
        <v/>
      </c>
      <c r="AM34" s="164"/>
      <c r="AN34" s="165"/>
      <c r="AO34" s="166"/>
      <c r="AP34" s="167"/>
      <c r="AQ34" s="89"/>
      <c r="AR34" s="91"/>
      <c r="AS34" s="148"/>
      <c r="AT34" s="149"/>
      <c r="AU34" s="150"/>
      <c r="AV34" s="150"/>
      <c r="AW34" s="151"/>
      <c r="AX34" s="90"/>
      <c r="AY34" s="92"/>
      <c r="AZ34" s="91"/>
      <c r="BA34" s="89"/>
      <c r="BB34" s="91"/>
      <c r="BC34" s="95"/>
      <c r="BD34" s="70" t="str">
        <f t="shared" si="23"/>
        <v/>
      </c>
      <c r="BE34" s="71" t="str">
        <f t="shared" si="24"/>
        <v/>
      </c>
      <c r="BF34" s="72">
        <f>SUM(BB$14:BB34)</f>
        <v>950</v>
      </c>
      <c r="BG34" s="72">
        <f t="shared" si="12"/>
        <v>8050</v>
      </c>
      <c r="BH34" s="73">
        <f t="shared" si="25"/>
        <v>0</v>
      </c>
      <c r="BI34" s="74">
        <f t="shared" si="26"/>
        <v>0</v>
      </c>
      <c r="BJ34" s="163" t="str">
        <f t="shared" si="27"/>
        <v/>
      </c>
      <c r="BK34" s="164"/>
      <c r="BL34" s="165"/>
      <c r="BM34" s="166"/>
      <c r="BN34" s="167"/>
      <c r="BO34" s="89"/>
      <c r="BP34" s="91"/>
      <c r="BQ34" s="148"/>
      <c r="BR34" s="149"/>
      <c r="BS34" s="150"/>
      <c r="BT34" s="150"/>
      <c r="BU34" s="151"/>
    </row>
    <row r="35" spans="2:73" ht="15" customHeight="1" x14ac:dyDescent="0.2">
      <c r="B35" s="90"/>
      <c r="C35" s="92"/>
      <c r="D35" s="91"/>
      <c r="E35" s="89"/>
      <c r="F35" s="91"/>
      <c r="G35" s="95"/>
      <c r="H35" s="70" t="str">
        <f t="shared" si="13"/>
        <v/>
      </c>
      <c r="I35" s="71" t="str">
        <f t="shared" si="14"/>
        <v/>
      </c>
      <c r="J35" s="72">
        <f>SUM(F$14:F35)</f>
        <v>950</v>
      </c>
      <c r="K35" s="72">
        <f t="shared" si="10"/>
        <v>8050</v>
      </c>
      <c r="L35" s="73">
        <f t="shared" si="15"/>
        <v>0</v>
      </c>
      <c r="M35" s="74">
        <f t="shared" si="16"/>
        <v>0</v>
      </c>
      <c r="N35" s="163" t="str">
        <f t="shared" si="17"/>
        <v/>
      </c>
      <c r="O35" s="164"/>
      <c r="P35" s="165"/>
      <c r="Q35" s="166"/>
      <c r="R35" s="167"/>
      <c r="S35" s="89"/>
      <c r="T35" s="91"/>
      <c r="U35" s="148"/>
      <c r="V35" s="149"/>
      <c r="W35" s="150"/>
      <c r="X35" s="150"/>
      <c r="Y35" s="151"/>
      <c r="Z35" s="90"/>
      <c r="AA35" s="92"/>
      <c r="AB35" s="91"/>
      <c r="AC35" s="89"/>
      <c r="AD35" s="91"/>
      <c r="AE35" s="95"/>
      <c r="AF35" s="70" t="str">
        <f t="shared" si="18"/>
        <v/>
      </c>
      <c r="AG35" s="71" t="str">
        <f t="shared" si="19"/>
        <v/>
      </c>
      <c r="AH35" s="72">
        <f>SUM(AD$14:AD35)</f>
        <v>950</v>
      </c>
      <c r="AI35" s="72">
        <f t="shared" si="11"/>
        <v>8050</v>
      </c>
      <c r="AJ35" s="73">
        <f t="shared" si="20"/>
        <v>0</v>
      </c>
      <c r="AK35" s="74">
        <f t="shared" si="21"/>
        <v>0</v>
      </c>
      <c r="AL35" s="163" t="str">
        <f t="shared" si="22"/>
        <v/>
      </c>
      <c r="AM35" s="164"/>
      <c r="AN35" s="165"/>
      <c r="AO35" s="166"/>
      <c r="AP35" s="167"/>
      <c r="AQ35" s="89"/>
      <c r="AR35" s="91"/>
      <c r="AS35" s="148"/>
      <c r="AT35" s="149"/>
      <c r="AU35" s="150"/>
      <c r="AV35" s="150"/>
      <c r="AW35" s="151"/>
      <c r="AX35" s="90"/>
      <c r="AY35" s="92"/>
      <c r="AZ35" s="91"/>
      <c r="BA35" s="89"/>
      <c r="BB35" s="91"/>
      <c r="BC35" s="95"/>
      <c r="BD35" s="70" t="str">
        <f t="shared" si="23"/>
        <v/>
      </c>
      <c r="BE35" s="71" t="str">
        <f t="shared" si="24"/>
        <v/>
      </c>
      <c r="BF35" s="72">
        <f>SUM(BB$14:BB35)</f>
        <v>950</v>
      </c>
      <c r="BG35" s="72">
        <f t="shared" si="12"/>
        <v>8050</v>
      </c>
      <c r="BH35" s="73">
        <f t="shared" si="25"/>
        <v>0</v>
      </c>
      <c r="BI35" s="74">
        <f t="shared" si="26"/>
        <v>0</v>
      </c>
      <c r="BJ35" s="163" t="str">
        <f t="shared" si="27"/>
        <v/>
      </c>
      <c r="BK35" s="164"/>
      <c r="BL35" s="165"/>
      <c r="BM35" s="166"/>
      <c r="BN35" s="167"/>
      <c r="BO35" s="89"/>
      <c r="BP35" s="91"/>
      <c r="BQ35" s="148"/>
      <c r="BR35" s="149"/>
      <c r="BS35" s="150"/>
      <c r="BT35" s="150"/>
      <c r="BU35" s="151"/>
    </row>
    <row r="36" spans="2:73" ht="15" customHeight="1" x14ac:dyDescent="0.2">
      <c r="B36" s="90"/>
      <c r="C36" s="92"/>
      <c r="D36" s="91"/>
      <c r="E36" s="89"/>
      <c r="F36" s="91"/>
      <c r="G36" s="95"/>
      <c r="H36" s="70" t="str">
        <f t="shared" si="13"/>
        <v/>
      </c>
      <c r="I36" s="71" t="str">
        <f t="shared" si="14"/>
        <v/>
      </c>
      <c r="J36" s="72">
        <f>SUM(F$14:F36)</f>
        <v>950</v>
      </c>
      <c r="K36" s="72">
        <f t="shared" si="10"/>
        <v>8050</v>
      </c>
      <c r="L36" s="73">
        <f t="shared" si="15"/>
        <v>0</v>
      </c>
      <c r="M36" s="74">
        <f t="shared" si="16"/>
        <v>0</v>
      </c>
      <c r="N36" s="163" t="str">
        <f t="shared" si="17"/>
        <v/>
      </c>
      <c r="O36" s="164"/>
      <c r="P36" s="165"/>
      <c r="Q36" s="166"/>
      <c r="R36" s="167"/>
      <c r="S36" s="89"/>
      <c r="T36" s="91"/>
      <c r="U36" s="148"/>
      <c r="V36" s="149"/>
      <c r="W36" s="150"/>
      <c r="X36" s="150"/>
      <c r="Y36" s="151"/>
      <c r="Z36" s="90"/>
      <c r="AA36" s="92"/>
      <c r="AB36" s="91"/>
      <c r="AC36" s="89"/>
      <c r="AD36" s="91"/>
      <c r="AE36" s="95"/>
      <c r="AF36" s="70" t="str">
        <f t="shared" si="18"/>
        <v/>
      </c>
      <c r="AG36" s="71" t="str">
        <f t="shared" si="19"/>
        <v/>
      </c>
      <c r="AH36" s="72">
        <f>SUM(AD$14:AD36)</f>
        <v>950</v>
      </c>
      <c r="AI36" s="72">
        <f t="shared" si="11"/>
        <v>8050</v>
      </c>
      <c r="AJ36" s="73">
        <f t="shared" si="20"/>
        <v>0</v>
      </c>
      <c r="AK36" s="74">
        <f t="shared" si="21"/>
        <v>0</v>
      </c>
      <c r="AL36" s="163" t="str">
        <f t="shared" si="22"/>
        <v/>
      </c>
      <c r="AM36" s="164"/>
      <c r="AN36" s="165"/>
      <c r="AO36" s="166"/>
      <c r="AP36" s="167"/>
      <c r="AQ36" s="89"/>
      <c r="AR36" s="91"/>
      <c r="AS36" s="148"/>
      <c r="AT36" s="149"/>
      <c r="AU36" s="150"/>
      <c r="AV36" s="150"/>
      <c r="AW36" s="151"/>
      <c r="AX36" s="90"/>
      <c r="AY36" s="92"/>
      <c r="AZ36" s="91"/>
      <c r="BA36" s="89"/>
      <c r="BB36" s="91"/>
      <c r="BC36" s="95"/>
      <c r="BD36" s="70" t="str">
        <f t="shared" si="23"/>
        <v/>
      </c>
      <c r="BE36" s="71" t="str">
        <f t="shared" si="24"/>
        <v/>
      </c>
      <c r="BF36" s="72">
        <f>SUM(BB$14:BB36)</f>
        <v>950</v>
      </c>
      <c r="BG36" s="72">
        <f t="shared" si="12"/>
        <v>8050</v>
      </c>
      <c r="BH36" s="73">
        <f t="shared" si="25"/>
        <v>0</v>
      </c>
      <c r="BI36" s="74">
        <f t="shared" si="26"/>
        <v>0</v>
      </c>
      <c r="BJ36" s="163" t="str">
        <f t="shared" si="27"/>
        <v/>
      </c>
      <c r="BK36" s="164"/>
      <c r="BL36" s="165"/>
      <c r="BM36" s="166"/>
      <c r="BN36" s="167"/>
      <c r="BO36" s="89"/>
      <c r="BP36" s="91"/>
      <c r="BQ36" s="148"/>
      <c r="BR36" s="149"/>
      <c r="BS36" s="150"/>
      <c r="BT36" s="150"/>
      <c r="BU36" s="151"/>
    </row>
    <row r="37" spans="2:73" ht="15" customHeight="1" x14ac:dyDescent="0.2">
      <c r="B37" s="90"/>
      <c r="C37" s="92"/>
      <c r="D37" s="91"/>
      <c r="E37" s="89"/>
      <c r="F37" s="91"/>
      <c r="G37" s="95"/>
      <c r="H37" s="70" t="str">
        <f t="shared" si="13"/>
        <v/>
      </c>
      <c r="I37" s="71" t="str">
        <f t="shared" si="14"/>
        <v/>
      </c>
      <c r="J37" s="72">
        <f>SUM(F$14:F37)</f>
        <v>950</v>
      </c>
      <c r="K37" s="72">
        <f t="shared" si="10"/>
        <v>8050</v>
      </c>
      <c r="L37" s="73">
        <f t="shared" si="15"/>
        <v>0</v>
      </c>
      <c r="M37" s="74">
        <f t="shared" si="16"/>
        <v>0</v>
      </c>
      <c r="N37" s="163" t="str">
        <f t="shared" si="17"/>
        <v/>
      </c>
      <c r="O37" s="164"/>
      <c r="P37" s="165"/>
      <c r="Q37" s="166"/>
      <c r="R37" s="167"/>
      <c r="S37" s="89"/>
      <c r="T37" s="91"/>
      <c r="U37" s="148"/>
      <c r="V37" s="149"/>
      <c r="W37" s="150"/>
      <c r="X37" s="150"/>
      <c r="Y37" s="151"/>
      <c r="Z37" s="90"/>
      <c r="AA37" s="92"/>
      <c r="AB37" s="91"/>
      <c r="AC37" s="89"/>
      <c r="AD37" s="91"/>
      <c r="AE37" s="95"/>
      <c r="AF37" s="70" t="str">
        <f t="shared" si="18"/>
        <v/>
      </c>
      <c r="AG37" s="71" t="str">
        <f t="shared" si="19"/>
        <v/>
      </c>
      <c r="AH37" s="72">
        <f>SUM(AD$14:AD37)</f>
        <v>950</v>
      </c>
      <c r="AI37" s="72">
        <f t="shared" si="11"/>
        <v>8050</v>
      </c>
      <c r="AJ37" s="73">
        <f t="shared" si="20"/>
        <v>0</v>
      </c>
      <c r="AK37" s="74">
        <f t="shared" si="21"/>
        <v>0</v>
      </c>
      <c r="AL37" s="163" t="str">
        <f t="shared" si="22"/>
        <v/>
      </c>
      <c r="AM37" s="164"/>
      <c r="AN37" s="165"/>
      <c r="AO37" s="166"/>
      <c r="AP37" s="167"/>
      <c r="AQ37" s="89"/>
      <c r="AR37" s="91"/>
      <c r="AS37" s="148"/>
      <c r="AT37" s="149"/>
      <c r="AU37" s="150"/>
      <c r="AV37" s="150"/>
      <c r="AW37" s="151"/>
      <c r="AX37" s="90"/>
      <c r="AY37" s="92"/>
      <c r="AZ37" s="91"/>
      <c r="BA37" s="89"/>
      <c r="BB37" s="91"/>
      <c r="BC37" s="95"/>
      <c r="BD37" s="70" t="str">
        <f t="shared" si="23"/>
        <v/>
      </c>
      <c r="BE37" s="71" t="str">
        <f t="shared" si="24"/>
        <v/>
      </c>
      <c r="BF37" s="72">
        <f>SUM(BB$14:BB37)</f>
        <v>950</v>
      </c>
      <c r="BG37" s="72">
        <f t="shared" si="12"/>
        <v>8050</v>
      </c>
      <c r="BH37" s="73">
        <f t="shared" si="25"/>
        <v>0</v>
      </c>
      <c r="BI37" s="74">
        <f t="shared" si="26"/>
        <v>0</v>
      </c>
      <c r="BJ37" s="163" t="str">
        <f t="shared" si="27"/>
        <v/>
      </c>
      <c r="BK37" s="164"/>
      <c r="BL37" s="165"/>
      <c r="BM37" s="166"/>
      <c r="BN37" s="167"/>
      <c r="BO37" s="89"/>
      <c r="BP37" s="91"/>
      <c r="BQ37" s="148"/>
      <c r="BR37" s="149"/>
      <c r="BS37" s="150"/>
      <c r="BT37" s="150"/>
      <c r="BU37" s="151"/>
    </row>
    <row r="38" spans="2:73" ht="15" customHeight="1" x14ac:dyDescent="0.2">
      <c r="B38" s="90"/>
      <c r="C38" s="92"/>
      <c r="D38" s="91"/>
      <c r="E38" s="89"/>
      <c r="F38" s="91"/>
      <c r="G38" s="95"/>
      <c r="H38" s="70" t="str">
        <f t="shared" si="13"/>
        <v/>
      </c>
      <c r="I38" s="71" t="str">
        <f t="shared" si="14"/>
        <v/>
      </c>
      <c r="J38" s="72">
        <f>SUM(F$14:F38)</f>
        <v>950</v>
      </c>
      <c r="K38" s="72">
        <f t="shared" si="10"/>
        <v>8050</v>
      </c>
      <c r="L38" s="73">
        <f t="shared" si="15"/>
        <v>0</v>
      </c>
      <c r="M38" s="74">
        <f t="shared" si="16"/>
        <v>0</v>
      </c>
      <c r="N38" s="163" t="str">
        <f t="shared" si="17"/>
        <v/>
      </c>
      <c r="O38" s="164"/>
      <c r="P38" s="165"/>
      <c r="Q38" s="166"/>
      <c r="R38" s="167"/>
      <c r="S38" s="89"/>
      <c r="T38" s="91"/>
      <c r="U38" s="148"/>
      <c r="V38" s="149"/>
      <c r="W38" s="150"/>
      <c r="X38" s="150"/>
      <c r="Y38" s="151"/>
      <c r="Z38" s="90"/>
      <c r="AA38" s="92"/>
      <c r="AB38" s="91"/>
      <c r="AC38" s="89"/>
      <c r="AD38" s="91"/>
      <c r="AE38" s="95"/>
      <c r="AF38" s="70" t="str">
        <f t="shared" si="18"/>
        <v/>
      </c>
      <c r="AG38" s="71" t="str">
        <f t="shared" si="19"/>
        <v/>
      </c>
      <c r="AH38" s="72">
        <f>SUM(AD$14:AD38)</f>
        <v>950</v>
      </c>
      <c r="AI38" s="72">
        <f t="shared" si="11"/>
        <v>8050</v>
      </c>
      <c r="AJ38" s="73">
        <f t="shared" si="20"/>
        <v>0</v>
      </c>
      <c r="AK38" s="74">
        <f t="shared" si="21"/>
        <v>0</v>
      </c>
      <c r="AL38" s="163" t="str">
        <f t="shared" si="22"/>
        <v/>
      </c>
      <c r="AM38" s="164"/>
      <c r="AN38" s="165"/>
      <c r="AO38" s="166"/>
      <c r="AP38" s="167"/>
      <c r="AQ38" s="89"/>
      <c r="AR38" s="91"/>
      <c r="AS38" s="148"/>
      <c r="AT38" s="149"/>
      <c r="AU38" s="150"/>
      <c r="AV38" s="150"/>
      <c r="AW38" s="151"/>
      <c r="AX38" s="90"/>
      <c r="AY38" s="92"/>
      <c r="AZ38" s="91"/>
      <c r="BA38" s="89"/>
      <c r="BB38" s="91"/>
      <c r="BC38" s="95"/>
      <c r="BD38" s="70" t="str">
        <f t="shared" si="23"/>
        <v/>
      </c>
      <c r="BE38" s="71" t="str">
        <f t="shared" si="24"/>
        <v/>
      </c>
      <c r="BF38" s="72">
        <f>SUM(BB$14:BB38)</f>
        <v>950</v>
      </c>
      <c r="BG38" s="72">
        <f t="shared" si="12"/>
        <v>8050</v>
      </c>
      <c r="BH38" s="73">
        <f t="shared" si="25"/>
        <v>0</v>
      </c>
      <c r="BI38" s="74">
        <f t="shared" si="26"/>
        <v>0</v>
      </c>
      <c r="BJ38" s="163" t="str">
        <f t="shared" si="27"/>
        <v/>
      </c>
      <c r="BK38" s="164"/>
      <c r="BL38" s="165"/>
      <c r="BM38" s="166"/>
      <c r="BN38" s="167"/>
      <c r="BO38" s="89"/>
      <c r="BP38" s="91"/>
      <c r="BQ38" s="148"/>
      <c r="BR38" s="149"/>
      <c r="BS38" s="150"/>
      <c r="BT38" s="150"/>
      <c r="BU38" s="151"/>
    </row>
    <row r="39" spans="2:73" ht="15" customHeight="1" x14ac:dyDescent="0.2">
      <c r="B39" s="8"/>
      <c r="C39" s="12"/>
      <c r="D39" s="91"/>
      <c r="E39" s="89"/>
      <c r="F39" s="9"/>
      <c r="G39" s="47"/>
      <c r="H39" s="70" t="str">
        <f t="shared" si="13"/>
        <v/>
      </c>
      <c r="I39" s="71" t="str">
        <f t="shared" si="14"/>
        <v/>
      </c>
      <c r="J39" s="72">
        <f>SUM(F$14:F39)</f>
        <v>950</v>
      </c>
      <c r="K39" s="72">
        <f t="shared" si="10"/>
        <v>8050</v>
      </c>
      <c r="L39" s="73">
        <f t="shared" si="15"/>
        <v>0</v>
      </c>
      <c r="M39" s="74">
        <f t="shared" si="16"/>
        <v>0</v>
      </c>
      <c r="N39" s="163" t="str">
        <f t="shared" si="17"/>
        <v/>
      </c>
      <c r="O39" s="164"/>
      <c r="P39" s="180"/>
      <c r="Q39" s="181"/>
      <c r="R39" s="182"/>
      <c r="S39" s="110"/>
      <c r="T39" s="9"/>
      <c r="U39" s="148"/>
      <c r="V39" s="149"/>
      <c r="W39" s="150"/>
      <c r="X39" s="150"/>
      <c r="Y39" s="151"/>
      <c r="Z39" s="8"/>
      <c r="AA39" s="12"/>
      <c r="AB39" s="91"/>
      <c r="AC39" s="89"/>
      <c r="AD39" s="9"/>
      <c r="AE39" s="47"/>
      <c r="AF39" s="70" t="str">
        <f t="shared" si="18"/>
        <v/>
      </c>
      <c r="AG39" s="71" t="str">
        <f t="shared" si="19"/>
        <v/>
      </c>
      <c r="AH39" s="72">
        <f>SUM(AD$14:AD39)</f>
        <v>950</v>
      </c>
      <c r="AI39" s="72">
        <f t="shared" si="11"/>
        <v>8050</v>
      </c>
      <c r="AJ39" s="73">
        <f t="shared" si="20"/>
        <v>0</v>
      </c>
      <c r="AK39" s="74">
        <f t="shared" si="21"/>
        <v>0</v>
      </c>
      <c r="AL39" s="163" t="str">
        <f t="shared" si="22"/>
        <v/>
      </c>
      <c r="AM39" s="164"/>
      <c r="AN39" s="180"/>
      <c r="AO39" s="181"/>
      <c r="AP39" s="182"/>
      <c r="AQ39" s="110"/>
      <c r="AR39" s="9"/>
      <c r="AS39" s="148"/>
      <c r="AT39" s="149"/>
      <c r="AU39" s="150"/>
      <c r="AV39" s="150"/>
      <c r="AW39" s="151"/>
      <c r="AX39" s="8"/>
      <c r="AY39" s="12"/>
      <c r="AZ39" s="91"/>
      <c r="BA39" s="89"/>
      <c r="BB39" s="9"/>
      <c r="BC39" s="47"/>
      <c r="BD39" s="70" t="str">
        <f t="shared" si="23"/>
        <v/>
      </c>
      <c r="BE39" s="71" t="str">
        <f t="shared" si="24"/>
        <v/>
      </c>
      <c r="BF39" s="72">
        <f>SUM(BB$14:BB39)</f>
        <v>950</v>
      </c>
      <c r="BG39" s="72">
        <f t="shared" si="12"/>
        <v>8050</v>
      </c>
      <c r="BH39" s="73">
        <f t="shared" si="25"/>
        <v>0</v>
      </c>
      <c r="BI39" s="74">
        <f t="shared" si="26"/>
        <v>0</v>
      </c>
      <c r="BJ39" s="163" t="str">
        <f t="shared" si="27"/>
        <v/>
      </c>
      <c r="BK39" s="164"/>
      <c r="BL39" s="180"/>
      <c r="BM39" s="181"/>
      <c r="BN39" s="182"/>
      <c r="BO39" s="110"/>
      <c r="BP39" s="9"/>
      <c r="BQ39" s="148"/>
      <c r="BR39" s="149"/>
      <c r="BS39" s="150"/>
      <c r="BT39" s="150"/>
      <c r="BU39" s="151"/>
    </row>
    <row r="40" spans="2:73" ht="15" customHeight="1" x14ac:dyDescent="0.2">
      <c r="B40" s="50"/>
      <c r="C40" s="51"/>
      <c r="D40" s="91"/>
      <c r="E40" s="89"/>
      <c r="F40" s="22"/>
      <c r="G40" s="47"/>
      <c r="H40" s="70" t="str">
        <f t="shared" si="13"/>
        <v/>
      </c>
      <c r="I40" s="71" t="str">
        <f t="shared" si="14"/>
        <v/>
      </c>
      <c r="J40" s="72">
        <f>SUM(F$14:F40)</f>
        <v>950</v>
      </c>
      <c r="K40" s="72">
        <f t="shared" si="10"/>
        <v>8050</v>
      </c>
      <c r="L40" s="73">
        <f t="shared" si="15"/>
        <v>0</v>
      </c>
      <c r="M40" s="74">
        <f t="shared" si="16"/>
        <v>0</v>
      </c>
      <c r="N40" s="163" t="str">
        <f t="shared" si="17"/>
        <v/>
      </c>
      <c r="O40" s="164"/>
      <c r="P40" s="180"/>
      <c r="Q40" s="181"/>
      <c r="R40" s="182"/>
      <c r="S40" s="23"/>
      <c r="T40" s="22"/>
      <c r="U40" s="148"/>
      <c r="V40" s="149"/>
      <c r="W40" s="150"/>
      <c r="X40" s="150"/>
      <c r="Y40" s="151"/>
      <c r="Z40" s="50"/>
      <c r="AA40" s="51"/>
      <c r="AB40" s="91"/>
      <c r="AC40" s="89"/>
      <c r="AD40" s="22"/>
      <c r="AE40" s="47"/>
      <c r="AF40" s="70" t="str">
        <f t="shared" si="18"/>
        <v/>
      </c>
      <c r="AG40" s="71" t="str">
        <f t="shared" si="19"/>
        <v/>
      </c>
      <c r="AH40" s="72">
        <f>SUM(AD$14:AD40)</f>
        <v>950</v>
      </c>
      <c r="AI40" s="72">
        <f t="shared" si="11"/>
        <v>8050</v>
      </c>
      <c r="AJ40" s="73">
        <f t="shared" si="20"/>
        <v>0</v>
      </c>
      <c r="AK40" s="74">
        <f t="shared" si="21"/>
        <v>0</v>
      </c>
      <c r="AL40" s="163" t="str">
        <f t="shared" si="22"/>
        <v/>
      </c>
      <c r="AM40" s="164"/>
      <c r="AN40" s="180"/>
      <c r="AO40" s="181"/>
      <c r="AP40" s="182"/>
      <c r="AQ40" s="23"/>
      <c r="AR40" s="22"/>
      <c r="AS40" s="148"/>
      <c r="AT40" s="149"/>
      <c r="AU40" s="150"/>
      <c r="AV40" s="150"/>
      <c r="AW40" s="151"/>
      <c r="AX40" s="50"/>
      <c r="AY40" s="51"/>
      <c r="AZ40" s="91"/>
      <c r="BA40" s="89"/>
      <c r="BB40" s="22"/>
      <c r="BC40" s="47"/>
      <c r="BD40" s="70" t="str">
        <f t="shared" si="23"/>
        <v/>
      </c>
      <c r="BE40" s="71" t="str">
        <f t="shared" si="24"/>
        <v/>
      </c>
      <c r="BF40" s="72">
        <f>SUM(BB$14:BB40)</f>
        <v>950</v>
      </c>
      <c r="BG40" s="72">
        <f t="shared" si="12"/>
        <v>8050</v>
      </c>
      <c r="BH40" s="73">
        <f t="shared" si="25"/>
        <v>0</v>
      </c>
      <c r="BI40" s="74">
        <f t="shared" si="26"/>
        <v>0</v>
      </c>
      <c r="BJ40" s="163" t="str">
        <f t="shared" si="27"/>
        <v/>
      </c>
      <c r="BK40" s="164"/>
      <c r="BL40" s="180"/>
      <c r="BM40" s="181"/>
      <c r="BN40" s="182"/>
      <c r="BO40" s="23"/>
      <c r="BP40" s="22"/>
      <c r="BQ40" s="148"/>
      <c r="BR40" s="149"/>
      <c r="BS40" s="150"/>
      <c r="BT40" s="150"/>
      <c r="BU40" s="151"/>
    </row>
    <row r="41" spans="2:73" ht="15" customHeight="1" thickBot="1" x14ac:dyDescent="0.25">
      <c r="B41" s="130" t="s">
        <v>0</v>
      </c>
      <c r="C41" s="131"/>
      <c r="D41" s="79">
        <f>SUM(D15:D40)</f>
        <v>3.5</v>
      </c>
      <c r="E41" s="79">
        <f>SUM(E15:E40)</f>
        <v>4.5</v>
      </c>
      <c r="F41" s="79">
        <f>SUM(F15:F40)</f>
        <v>950</v>
      </c>
      <c r="G41" s="80">
        <f>SUM(G15:G40)</f>
        <v>0</v>
      </c>
      <c r="H41" s="81">
        <f>SUM(H15:H40)</f>
        <v>8.3037037037037038</v>
      </c>
      <c r="I41" s="79">
        <f>IF(X4="",0,(SUM(I15:I40)-X4))</f>
        <v>3.5</v>
      </c>
      <c r="J41" s="80">
        <f>J40</f>
        <v>950</v>
      </c>
      <c r="K41" s="80">
        <f>K40</f>
        <v>8050</v>
      </c>
      <c r="L41" s="79">
        <f>SUM(L15:L40)</f>
        <v>1155</v>
      </c>
      <c r="M41" s="76" t="s">
        <v>0</v>
      </c>
      <c r="N41" s="183" t="s">
        <v>0</v>
      </c>
      <c r="O41" s="184"/>
      <c r="P41" s="185">
        <f>SUM(P15:P40)</f>
        <v>2</v>
      </c>
      <c r="Q41" s="186"/>
      <c r="R41" s="187"/>
      <c r="S41" s="133"/>
      <c r="T41" s="79">
        <f>SUM(T15:T40)</f>
        <v>0</v>
      </c>
      <c r="U41" s="358" t="s">
        <v>27</v>
      </c>
      <c r="V41" s="359"/>
      <c r="W41" s="359"/>
      <c r="X41" s="359"/>
      <c r="Y41" s="360"/>
      <c r="Z41" s="130" t="s">
        <v>0</v>
      </c>
      <c r="AA41" s="131"/>
      <c r="AB41" s="79">
        <f>SUM(AB14:AB40)</f>
        <v>3.5</v>
      </c>
      <c r="AC41" s="79">
        <f>SUM(AC14:AC40)</f>
        <v>4.5</v>
      </c>
      <c r="AD41" s="79">
        <f>SUM(AD14:AD40)</f>
        <v>950</v>
      </c>
      <c r="AE41" s="80">
        <f>SUM(AE15:AE40)</f>
        <v>0</v>
      </c>
      <c r="AF41" s="81">
        <f>SUM(AF14:AF40)</f>
        <v>8.3037037037037038</v>
      </c>
      <c r="AG41" s="79">
        <f>IF(AV4="",0,(SUM(AG14:AG40)-AV4))</f>
        <v>-1</v>
      </c>
      <c r="AH41" s="80">
        <f>AH40</f>
        <v>950</v>
      </c>
      <c r="AI41" s="80">
        <f>AI40</f>
        <v>8050</v>
      </c>
      <c r="AJ41" s="79">
        <f>SUM(AJ14:AJ40)</f>
        <v>1155</v>
      </c>
      <c r="AK41" s="76" t="s">
        <v>0</v>
      </c>
      <c r="AL41" s="183" t="s">
        <v>0</v>
      </c>
      <c r="AM41" s="184"/>
      <c r="AN41" s="185">
        <f>SUM(AN14:AN40)</f>
        <v>0</v>
      </c>
      <c r="AO41" s="186"/>
      <c r="AP41" s="187"/>
      <c r="AQ41" s="133"/>
      <c r="AR41" s="79">
        <f>SUM(AR14:AR40)</f>
        <v>0</v>
      </c>
      <c r="AS41" s="358" t="s">
        <v>30</v>
      </c>
      <c r="AT41" s="359"/>
      <c r="AU41" s="359"/>
      <c r="AV41" s="359"/>
      <c r="AW41" s="360"/>
      <c r="AX41" s="130" t="s">
        <v>0</v>
      </c>
      <c r="AY41" s="131"/>
      <c r="AZ41" s="79">
        <f>SUM(AZ14:AZ40)</f>
        <v>3.5</v>
      </c>
      <c r="BA41" s="79">
        <f>SUM(BA14:BA40)</f>
        <v>4.5</v>
      </c>
      <c r="BB41" s="79">
        <f>SUM(BB14:BB40)</f>
        <v>950</v>
      </c>
      <c r="BC41" s="80">
        <f>SUM(BC15:BC40)</f>
        <v>0</v>
      </c>
      <c r="BD41" s="81">
        <f>SUM(BD14:BD40)</f>
        <v>8.3037037037037038</v>
      </c>
      <c r="BE41" s="79">
        <f>IF(BT4="",0,(SUM(BE14:BE40)-BT4))</f>
        <v>-5.5</v>
      </c>
      <c r="BF41" s="80">
        <f>BF40</f>
        <v>950</v>
      </c>
      <c r="BG41" s="80">
        <f>BG40</f>
        <v>8050</v>
      </c>
      <c r="BH41" s="79">
        <f>SUM(BH14:BH40)</f>
        <v>1155</v>
      </c>
      <c r="BI41" s="76" t="s">
        <v>0</v>
      </c>
      <c r="BJ41" s="183" t="s">
        <v>0</v>
      </c>
      <c r="BK41" s="184"/>
      <c r="BL41" s="185">
        <f>SUM(BL14:BL40)</f>
        <v>0</v>
      </c>
      <c r="BM41" s="186"/>
      <c r="BN41" s="187"/>
      <c r="BO41" s="133"/>
      <c r="BP41" s="79">
        <f>SUM(BP14:BP40)</f>
        <v>0</v>
      </c>
      <c r="BQ41" s="358" t="s">
        <v>56</v>
      </c>
      <c r="BR41" s="359"/>
      <c r="BS41" s="359"/>
      <c r="BT41" s="359"/>
      <c r="BU41" s="360"/>
    </row>
    <row r="42" spans="2:73" ht="24" customHeight="1" thickBot="1" x14ac:dyDescent="0.25">
      <c r="B42" s="170" t="s">
        <v>32</v>
      </c>
      <c r="C42" s="171"/>
      <c r="D42" s="172"/>
      <c r="E42" s="173" t="s">
        <v>52</v>
      </c>
      <c r="F42" s="173"/>
      <c r="G42" s="173"/>
      <c r="H42" s="174"/>
      <c r="I42" s="178" t="s">
        <v>58</v>
      </c>
      <c r="J42" s="179"/>
      <c r="K42" s="179"/>
      <c r="L42" s="179"/>
      <c r="M42" s="175" t="s">
        <v>2</v>
      </c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7"/>
      <c r="Z42" s="170" t="s">
        <v>32</v>
      </c>
      <c r="AA42" s="171"/>
      <c r="AB42" s="172"/>
      <c r="AC42" s="173" t="s">
        <v>52</v>
      </c>
      <c r="AD42" s="173"/>
      <c r="AE42" s="173"/>
      <c r="AF42" s="174"/>
      <c r="AG42" s="178" t="s">
        <v>58</v>
      </c>
      <c r="AH42" s="179"/>
      <c r="AI42" s="179"/>
      <c r="AJ42" s="179"/>
      <c r="AK42" s="175" t="s">
        <v>2</v>
      </c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7"/>
      <c r="AX42" s="170" t="s">
        <v>32</v>
      </c>
      <c r="AY42" s="171"/>
      <c r="AZ42" s="172"/>
      <c r="BA42" s="173" t="s">
        <v>52</v>
      </c>
      <c r="BB42" s="173"/>
      <c r="BC42" s="173"/>
      <c r="BD42" s="174"/>
      <c r="BE42" s="178" t="s">
        <v>58</v>
      </c>
      <c r="BF42" s="179"/>
      <c r="BG42" s="179"/>
      <c r="BH42" s="179"/>
      <c r="BI42" s="175" t="s">
        <v>2</v>
      </c>
      <c r="BJ42" s="176"/>
      <c r="BK42" s="176"/>
      <c r="BL42" s="176"/>
      <c r="BM42" s="176"/>
      <c r="BN42" s="176"/>
      <c r="BO42" s="176"/>
      <c r="BP42" s="176"/>
      <c r="BQ42" s="176"/>
      <c r="BR42" s="176"/>
      <c r="BS42" s="176"/>
      <c r="BT42" s="176"/>
      <c r="BU42" s="177"/>
    </row>
    <row r="43" spans="2:73" ht="20.25" customHeight="1" x14ac:dyDescent="0.2">
      <c r="B43" s="212" t="s">
        <v>46</v>
      </c>
      <c r="C43" s="213"/>
      <c r="D43" s="66">
        <f>IF(BH41=0,"",BH41)</f>
        <v>1155</v>
      </c>
      <c r="E43" s="220" t="s">
        <v>45</v>
      </c>
      <c r="F43" s="220"/>
      <c r="G43" s="221"/>
      <c r="H43" s="59"/>
      <c r="I43" s="60">
        <v>1</v>
      </c>
      <c r="J43" s="214" t="s">
        <v>25</v>
      </c>
      <c r="K43" s="215"/>
      <c r="L43" s="69">
        <f>BH43</f>
        <v>0</v>
      </c>
      <c r="M43" s="216" t="s">
        <v>28</v>
      </c>
      <c r="N43" s="217"/>
      <c r="O43" s="188" t="s">
        <v>53</v>
      </c>
      <c r="P43" s="217"/>
      <c r="Q43" s="188" t="s">
        <v>69</v>
      </c>
      <c r="R43" s="189"/>
      <c r="S43" s="188" t="s">
        <v>20</v>
      </c>
      <c r="T43" s="189"/>
      <c r="U43" s="188" t="s">
        <v>71</v>
      </c>
      <c r="V43" s="189"/>
      <c r="W43" s="192" t="s">
        <v>15</v>
      </c>
      <c r="X43" s="193"/>
      <c r="Y43" s="194"/>
      <c r="Z43" s="212" t="s">
        <v>46</v>
      </c>
      <c r="AA43" s="213"/>
      <c r="AB43" s="66">
        <f>IF($D$43="","",$D$43)</f>
        <v>1155</v>
      </c>
      <c r="AC43" s="220" t="s">
        <v>45</v>
      </c>
      <c r="AD43" s="220"/>
      <c r="AE43" s="221"/>
      <c r="AF43" s="59">
        <f>H43</f>
        <v>0</v>
      </c>
      <c r="AG43" s="60">
        <v>1</v>
      </c>
      <c r="AH43" s="214" t="s">
        <v>25</v>
      </c>
      <c r="AI43" s="215"/>
      <c r="AJ43" s="69">
        <f>BH43</f>
        <v>0</v>
      </c>
      <c r="AK43" s="216" t="s">
        <v>28</v>
      </c>
      <c r="AL43" s="217"/>
      <c r="AM43" s="188" t="s">
        <v>53</v>
      </c>
      <c r="AN43" s="217"/>
      <c r="AO43" s="188" t="s">
        <v>69</v>
      </c>
      <c r="AP43" s="189"/>
      <c r="AQ43" s="188" t="s">
        <v>20</v>
      </c>
      <c r="AR43" s="189"/>
      <c r="AS43" s="188" t="s">
        <v>71</v>
      </c>
      <c r="AT43" s="189"/>
      <c r="AU43" s="192" t="s">
        <v>15</v>
      </c>
      <c r="AV43" s="193"/>
      <c r="AW43" s="194"/>
      <c r="AX43" s="212" t="s">
        <v>46</v>
      </c>
      <c r="AY43" s="213"/>
      <c r="AZ43" s="66">
        <f>IF($D$43="","",$D$43)</f>
        <v>1155</v>
      </c>
      <c r="BA43" s="220" t="s">
        <v>45</v>
      </c>
      <c r="BB43" s="220"/>
      <c r="BC43" s="221"/>
      <c r="BD43" s="59">
        <f>H43</f>
        <v>0</v>
      </c>
      <c r="BE43" s="60">
        <v>1</v>
      </c>
      <c r="BF43" s="214" t="s">
        <v>25</v>
      </c>
      <c r="BG43" s="215"/>
      <c r="BH43" s="69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16" t="s">
        <v>28</v>
      </c>
      <c r="BJ43" s="217"/>
      <c r="BK43" s="188" t="s">
        <v>53</v>
      </c>
      <c r="BL43" s="217"/>
      <c r="BM43" s="188" t="s">
        <v>69</v>
      </c>
      <c r="BN43" s="189"/>
      <c r="BO43" s="188" t="s">
        <v>20</v>
      </c>
      <c r="BP43" s="189"/>
      <c r="BQ43" s="188" t="s">
        <v>71</v>
      </c>
      <c r="BR43" s="189"/>
      <c r="BS43" s="192" t="s">
        <v>15</v>
      </c>
      <c r="BT43" s="193"/>
      <c r="BU43" s="194"/>
    </row>
    <row r="44" spans="2:73" ht="20.25" customHeight="1" thickBot="1" x14ac:dyDescent="0.25">
      <c r="B44" s="198" t="s">
        <v>33</v>
      </c>
      <c r="C44" s="199"/>
      <c r="D44" s="67">
        <f>IF(D43="","",(D45/D43))</f>
        <v>0.82251082251082253</v>
      </c>
      <c r="E44" s="200" t="s">
        <v>41</v>
      </c>
      <c r="F44" s="200"/>
      <c r="G44" s="201"/>
      <c r="H44" s="68" t="str">
        <f>IF(BP41=0,"",BP41)</f>
        <v/>
      </c>
      <c r="I44" s="54">
        <v>2</v>
      </c>
      <c r="J44" s="202" t="s">
        <v>26</v>
      </c>
      <c r="K44" s="203"/>
      <c r="L44" s="69">
        <f t="shared" ref="L44:L48" si="28">BH44</f>
        <v>1</v>
      </c>
      <c r="M44" s="218"/>
      <c r="N44" s="219"/>
      <c r="O44" s="190"/>
      <c r="P44" s="219"/>
      <c r="Q44" s="190"/>
      <c r="R44" s="191"/>
      <c r="S44" s="190"/>
      <c r="T44" s="191"/>
      <c r="U44" s="190"/>
      <c r="V44" s="191"/>
      <c r="W44" s="195"/>
      <c r="X44" s="196"/>
      <c r="Y44" s="197"/>
      <c r="Z44" s="198" t="s">
        <v>33</v>
      </c>
      <c r="AA44" s="199"/>
      <c r="AB44" s="67">
        <f>IF($D$44="","",$D$44)</f>
        <v>0.82251082251082253</v>
      </c>
      <c r="AC44" s="200" t="s">
        <v>41</v>
      </c>
      <c r="AD44" s="200"/>
      <c r="AE44" s="201"/>
      <c r="AF44" s="68" t="str">
        <f>IF(BP41=0,"",BP41)</f>
        <v/>
      </c>
      <c r="AG44" s="54">
        <v>2</v>
      </c>
      <c r="AH44" s="202" t="s">
        <v>26</v>
      </c>
      <c r="AI44" s="203"/>
      <c r="AJ44" s="69">
        <f>BH44</f>
        <v>1</v>
      </c>
      <c r="AK44" s="218"/>
      <c r="AL44" s="219"/>
      <c r="AM44" s="190"/>
      <c r="AN44" s="219"/>
      <c r="AO44" s="190"/>
      <c r="AP44" s="191"/>
      <c r="AQ44" s="190"/>
      <c r="AR44" s="191"/>
      <c r="AS44" s="190"/>
      <c r="AT44" s="191"/>
      <c r="AU44" s="195"/>
      <c r="AV44" s="196"/>
      <c r="AW44" s="197"/>
      <c r="AX44" s="198" t="s">
        <v>33</v>
      </c>
      <c r="AY44" s="199"/>
      <c r="AZ44" s="67">
        <f>IF($D$44="","",$D$44)</f>
        <v>0.82251082251082253</v>
      </c>
      <c r="BA44" s="200" t="s">
        <v>41</v>
      </c>
      <c r="BB44" s="200"/>
      <c r="BC44" s="201"/>
      <c r="BD44" s="68" t="str">
        <f>IF(BP41=0,"",BP41)</f>
        <v/>
      </c>
      <c r="BE44" s="54">
        <v>2</v>
      </c>
      <c r="BF44" s="202" t="s">
        <v>26</v>
      </c>
      <c r="BG44" s="203"/>
      <c r="BH44" s="69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1</v>
      </c>
      <c r="BI44" s="218"/>
      <c r="BJ44" s="219"/>
      <c r="BK44" s="190"/>
      <c r="BL44" s="219"/>
      <c r="BM44" s="190"/>
      <c r="BN44" s="191"/>
      <c r="BO44" s="190"/>
      <c r="BP44" s="191"/>
      <c r="BQ44" s="190"/>
      <c r="BR44" s="191"/>
      <c r="BS44" s="195"/>
      <c r="BT44" s="196"/>
      <c r="BU44" s="197"/>
    </row>
    <row r="45" spans="2:73" ht="20.25" customHeight="1" x14ac:dyDescent="0.2">
      <c r="B45" s="204" t="s">
        <v>47</v>
      </c>
      <c r="C45" s="205"/>
      <c r="D45" s="68">
        <f>IF(BB41=0,"",BB41)</f>
        <v>950</v>
      </c>
      <c r="E45" s="200" t="s">
        <v>42</v>
      </c>
      <c r="F45" s="200"/>
      <c r="G45" s="201"/>
      <c r="H45" s="68">
        <f>IF(P4="","",(P4*2))</f>
        <v>158</v>
      </c>
      <c r="I45" s="54">
        <v>3</v>
      </c>
      <c r="J45" s="206"/>
      <c r="K45" s="207"/>
      <c r="L45" s="69">
        <f t="shared" si="28"/>
        <v>0</v>
      </c>
      <c r="M45" s="208"/>
      <c r="N45" s="209"/>
      <c r="O45" s="210"/>
      <c r="P45" s="211"/>
      <c r="Q45" s="224"/>
      <c r="R45" s="225"/>
      <c r="S45" s="224"/>
      <c r="T45" s="225"/>
      <c r="U45" s="224"/>
      <c r="V45" s="225"/>
      <c r="W45" s="226"/>
      <c r="X45" s="227"/>
      <c r="Y45" s="228"/>
      <c r="Z45" s="204" t="s">
        <v>47</v>
      </c>
      <c r="AA45" s="205"/>
      <c r="AB45" s="68">
        <f>IF($D$45="","",$D$45)</f>
        <v>950</v>
      </c>
      <c r="AC45" s="200" t="s">
        <v>42</v>
      </c>
      <c r="AD45" s="200"/>
      <c r="AE45" s="201"/>
      <c r="AF45" s="68">
        <f>IF(AN4="","",(AN4*2))</f>
        <v>158</v>
      </c>
      <c r="AG45" s="54">
        <v>3</v>
      </c>
      <c r="AH45" s="206"/>
      <c r="AI45" s="207"/>
      <c r="AJ45" s="69">
        <f t="shared" ref="AJ45:AJ48" si="29">BH45</f>
        <v>0</v>
      </c>
      <c r="AK45" s="208"/>
      <c r="AL45" s="209"/>
      <c r="AM45" s="210"/>
      <c r="AN45" s="211"/>
      <c r="AO45" s="224"/>
      <c r="AP45" s="225"/>
      <c r="AQ45" s="224"/>
      <c r="AR45" s="225"/>
      <c r="AS45" s="224"/>
      <c r="AT45" s="225"/>
      <c r="AU45" s="226"/>
      <c r="AV45" s="227"/>
      <c r="AW45" s="228"/>
      <c r="AX45" s="204" t="s">
        <v>47</v>
      </c>
      <c r="AY45" s="205"/>
      <c r="AZ45" s="68">
        <f>IF($D$45="","",$D$45)</f>
        <v>950</v>
      </c>
      <c r="BA45" s="200" t="s">
        <v>42</v>
      </c>
      <c r="BB45" s="200"/>
      <c r="BC45" s="201"/>
      <c r="BD45" s="68">
        <f>IF(BL4="","",(BL4*2))</f>
        <v>158</v>
      </c>
      <c r="BE45" s="54">
        <v>3</v>
      </c>
      <c r="BF45" s="206"/>
      <c r="BG45" s="207"/>
      <c r="BH45" s="69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08"/>
      <c r="BJ45" s="209"/>
      <c r="BK45" s="210"/>
      <c r="BL45" s="211"/>
      <c r="BM45" s="224"/>
      <c r="BN45" s="225"/>
      <c r="BO45" s="224"/>
      <c r="BP45" s="225"/>
      <c r="BQ45" s="224"/>
      <c r="BR45" s="225"/>
      <c r="BS45" s="226"/>
      <c r="BT45" s="227"/>
      <c r="BU45" s="228"/>
    </row>
    <row r="46" spans="2:73" ht="20.25" customHeight="1" x14ac:dyDescent="0.2">
      <c r="B46" s="98"/>
      <c r="C46" s="99"/>
      <c r="D46" s="100"/>
      <c r="E46" s="115" t="s">
        <v>43</v>
      </c>
      <c r="F46" s="115"/>
      <c r="G46" s="116"/>
      <c r="H46" s="68" t="e">
        <f>IF(D45="","",((H43+H44+H45)-D45))</f>
        <v>#VALUE!</v>
      </c>
      <c r="I46" s="112">
        <v>4</v>
      </c>
      <c r="J46" s="229" t="s">
        <v>61</v>
      </c>
      <c r="K46" s="230"/>
      <c r="L46" s="69">
        <f t="shared" si="28"/>
        <v>1</v>
      </c>
      <c r="M46" s="231"/>
      <c r="N46" s="232"/>
      <c r="O46" s="233"/>
      <c r="P46" s="234"/>
      <c r="Q46" s="168"/>
      <c r="R46" s="169"/>
      <c r="S46" s="168"/>
      <c r="T46" s="169"/>
      <c r="U46" s="168"/>
      <c r="V46" s="169"/>
      <c r="W46" s="168"/>
      <c r="X46" s="222"/>
      <c r="Y46" s="223"/>
      <c r="Z46" s="98"/>
      <c r="AA46" s="99"/>
      <c r="AB46" s="100"/>
      <c r="AC46" s="115" t="s">
        <v>43</v>
      </c>
      <c r="AD46" s="115"/>
      <c r="AE46" s="116"/>
      <c r="AF46" s="68" t="e">
        <f>IF(AB45="","",((AF43+AF44+AF45)-AB45))</f>
        <v>#VALUE!</v>
      </c>
      <c r="AG46" s="112">
        <v>4</v>
      </c>
      <c r="AH46" s="229" t="s">
        <v>61</v>
      </c>
      <c r="AI46" s="230"/>
      <c r="AJ46" s="69">
        <f t="shared" si="29"/>
        <v>1</v>
      </c>
      <c r="AK46" s="231"/>
      <c r="AL46" s="232"/>
      <c r="AM46" s="233"/>
      <c r="AN46" s="234"/>
      <c r="AO46" s="168"/>
      <c r="AP46" s="169"/>
      <c r="AQ46" s="168"/>
      <c r="AR46" s="169"/>
      <c r="AS46" s="168"/>
      <c r="AT46" s="169"/>
      <c r="AU46" s="168"/>
      <c r="AV46" s="222"/>
      <c r="AW46" s="223"/>
      <c r="AX46" s="98"/>
      <c r="AY46" s="99"/>
      <c r="AZ46" s="100"/>
      <c r="BA46" s="115" t="s">
        <v>43</v>
      </c>
      <c r="BB46" s="115"/>
      <c r="BC46" s="116"/>
      <c r="BD46" s="68" t="e">
        <f>IF(AZ45="","",((BD43+BD44+BD45)-AZ45))</f>
        <v>#VALUE!</v>
      </c>
      <c r="BE46" s="112">
        <v>4</v>
      </c>
      <c r="BF46" s="229" t="s">
        <v>61</v>
      </c>
      <c r="BG46" s="230"/>
      <c r="BH46" s="69">
        <f>IF(S15=4,P15,0)+IF(S16=4,P16,0)+IF(S17=4,P17,0)+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AN30,0)+IF(AQ31=4,AN31,0)+IF(AQ32=4,AN32,0)+IF(AQ33=4,AN33,0)+IF(AQ34=4,AN34,0)+IF(AQ35=4,AN35,0)+IF(AQ36=4,AN36,0)+IF(AQ37=4,AN37,0)+IF(AQ38=4,AN38,0)+IF(AQ39=4,AN39,0)+IF(AQ40=4,AN40,0)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</f>
        <v>1</v>
      </c>
      <c r="BI46" s="231"/>
      <c r="BJ46" s="232"/>
      <c r="BK46" s="233"/>
      <c r="BL46" s="234"/>
      <c r="BM46" s="168"/>
      <c r="BN46" s="169"/>
      <c r="BO46" s="168"/>
      <c r="BP46" s="169"/>
      <c r="BQ46" s="168"/>
      <c r="BR46" s="169"/>
      <c r="BS46" s="168"/>
      <c r="BT46" s="222"/>
      <c r="BU46" s="223"/>
    </row>
    <row r="47" spans="2:73" ht="20.25" customHeight="1" x14ac:dyDescent="0.2">
      <c r="B47" s="113"/>
      <c r="C47" s="114"/>
      <c r="D47" s="122"/>
      <c r="E47" s="104" t="s">
        <v>44</v>
      </c>
      <c r="F47" s="102"/>
      <c r="G47" s="103"/>
      <c r="H47" s="68" t="e">
        <f>IF(H46="","",(IF(H46&gt;0,(H46*M8)*(-1),ABS(H46*M8))))</f>
        <v>#VALUE!</v>
      </c>
      <c r="I47" s="123">
        <v>5</v>
      </c>
      <c r="J47" s="356" t="s">
        <v>62</v>
      </c>
      <c r="K47" s="356"/>
      <c r="L47" s="69">
        <f t="shared" si="28"/>
        <v>0</v>
      </c>
      <c r="M47" s="117"/>
      <c r="N47" s="118"/>
      <c r="O47" s="119"/>
      <c r="P47" s="120"/>
      <c r="Q47" s="105"/>
      <c r="R47" s="121"/>
      <c r="S47" s="105"/>
      <c r="T47" s="121"/>
      <c r="U47" s="105"/>
      <c r="V47" s="121"/>
      <c r="W47" s="168"/>
      <c r="X47" s="222"/>
      <c r="Y47" s="223"/>
      <c r="Z47" s="113"/>
      <c r="AA47" s="114"/>
      <c r="AB47" s="122"/>
      <c r="AC47" s="108" t="s">
        <v>44</v>
      </c>
      <c r="AD47" s="106"/>
      <c r="AE47" s="107"/>
      <c r="AF47" s="68" t="e">
        <f>IF(AF46="","",(IF(AF46&gt;0,(AF46*AK8)*(-1),ABS(AF46*AK8))))</f>
        <v>#VALUE!</v>
      </c>
      <c r="AG47" s="123">
        <v>5</v>
      </c>
      <c r="AH47" s="356" t="s">
        <v>62</v>
      </c>
      <c r="AI47" s="356"/>
      <c r="AJ47" s="69">
        <f t="shared" si="29"/>
        <v>0</v>
      </c>
      <c r="AK47" s="117"/>
      <c r="AL47" s="118"/>
      <c r="AM47" s="119"/>
      <c r="AN47" s="120"/>
      <c r="AO47" s="109"/>
      <c r="AP47" s="121"/>
      <c r="AQ47" s="109"/>
      <c r="AR47" s="121"/>
      <c r="AS47" s="109"/>
      <c r="AT47" s="121"/>
      <c r="AU47" s="168"/>
      <c r="AV47" s="222"/>
      <c r="AW47" s="223"/>
      <c r="AX47" s="113"/>
      <c r="AY47" s="114"/>
      <c r="AZ47" s="122"/>
      <c r="BA47" s="108" t="s">
        <v>44</v>
      </c>
      <c r="BB47" s="106"/>
      <c r="BC47" s="107"/>
      <c r="BD47" s="68" t="e">
        <f>IF(BD46="","",(IF(BD46&gt;0,(BD46*BI8)*(-1),ABS(BD46*BI8))))</f>
        <v>#VALUE!</v>
      </c>
      <c r="BE47" s="123">
        <v>5</v>
      </c>
      <c r="BF47" s="356" t="s">
        <v>62</v>
      </c>
      <c r="BG47" s="356"/>
      <c r="BH47" s="69">
        <f>IF(S15=5,P15,0)+IF(S16=5,P16,0)+IF(S17=5,P17,0)+IF(S18=5,P18,0)+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AQ15=5,AN15,0)+IF(AQ16=5,AN16,0)+IF(AQ17=5,AN17,0)+IF(AQ18=5,AN18,0)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</f>
        <v>0</v>
      </c>
      <c r="BI47" s="117"/>
      <c r="BJ47" s="118"/>
      <c r="BK47" s="119"/>
      <c r="BL47" s="120"/>
      <c r="BM47" s="109"/>
      <c r="BN47" s="121"/>
      <c r="BO47" s="109"/>
      <c r="BP47" s="121"/>
      <c r="BQ47" s="109"/>
      <c r="BR47" s="121"/>
      <c r="BS47" s="168"/>
      <c r="BT47" s="222"/>
      <c r="BU47" s="223"/>
    </row>
    <row r="48" spans="2:73" ht="20.25" customHeight="1" thickBot="1" x14ac:dyDescent="0.25">
      <c r="B48" s="124"/>
      <c r="C48" s="125"/>
      <c r="D48" s="126"/>
      <c r="E48" s="126"/>
      <c r="F48" s="126"/>
      <c r="G48" s="126"/>
      <c r="H48" s="126"/>
      <c r="I48" s="128">
        <v>6</v>
      </c>
      <c r="J48" s="357" t="s">
        <v>63</v>
      </c>
      <c r="K48" s="357"/>
      <c r="L48" s="69">
        <f t="shared" si="28"/>
        <v>0</v>
      </c>
      <c r="M48" s="337"/>
      <c r="N48" s="338"/>
      <c r="O48" s="337"/>
      <c r="P48" s="338"/>
      <c r="Q48" s="337"/>
      <c r="R48" s="338"/>
      <c r="S48" s="337"/>
      <c r="T48" s="338"/>
      <c r="U48" s="337"/>
      <c r="V48" s="338"/>
      <c r="W48" s="339"/>
      <c r="X48" s="340"/>
      <c r="Y48" s="341"/>
      <c r="Z48" s="124"/>
      <c r="AA48" s="125"/>
      <c r="AB48" s="127"/>
      <c r="AC48" s="127"/>
      <c r="AD48" s="127"/>
      <c r="AE48" s="127"/>
      <c r="AF48" s="127"/>
      <c r="AG48" s="128">
        <v>6</v>
      </c>
      <c r="AH48" s="357" t="s">
        <v>63</v>
      </c>
      <c r="AI48" s="357"/>
      <c r="AJ48" s="69">
        <f t="shared" si="29"/>
        <v>0</v>
      </c>
      <c r="AK48" s="337"/>
      <c r="AL48" s="338"/>
      <c r="AM48" s="337"/>
      <c r="AN48" s="338"/>
      <c r="AO48" s="337"/>
      <c r="AP48" s="338"/>
      <c r="AQ48" s="337"/>
      <c r="AR48" s="338"/>
      <c r="AS48" s="337"/>
      <c r="AT48" s="338"/>
      <c r="AU48" s="339"/>
      <c r="AV48" s="340"/>
      <c r="AW48" s="341"/>
      <c r="AX48" s="124"/>
      <c r="AY48" s="125"/>
      <c r="AZ48" s="127"/>
      <c r="BA48" s="127"/>
      <c r="BB48" s="127"/>
      <c r="BC48" s="127"/>
      <c r="BD48" s="127"/>
      <c r="BE48" s="128">
        <v>6</v>
      </c>
      <c r="BF48" s="357" t="s">
        <v>63</v>
      </c>
      <c r="BG48" s="357"/>
      <c r="BH48" s="69">
        <f>IF(S15=6,P15,0)+IF(S16=6,P16,0)+IF(S17=6,P17,0)+IF(S18=6,P18,0)+IF(S19=6,P19,0)+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15=6,AN15,0)+IF(AQ16=6,AN16,0)+IF(AQ17=6,AN17,0)+IF(AQ18=6,AN18,0)+IF(AQ19=6,AN19,0)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</f>
        <v>0</v>
      </c>
      <c r="BI48" s="337"/>
      <c r="BJ48" s="338"/>
      <c r="BK48" s="337"/>
      <c r="BL48" s="338"/>
      <c r="BM48" s="337"/>
      <c r="BN48" s="338"/>
      <c r="BO48" s="337"/>
      <c r="BP48" s="338"/>
      <c r="BQ48" s="337"/>
      <c r="BR48" s="338"/>
      <c r="BS48" s="339"/>
      <c r="BT48" s="340"/>
      <c r="BU48" s="341"/>
    </row>
  </sheetData>
  <mergeCells count="597"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2018-10-04T17:33:36Z</cp:lastPrinted>
  <dcterms:created xsi:type="dcterms:W3CDTF">2004-06-10T22:10:31Z</dcterms:created>
  <dcterms:modified xsi:type="dcterms:W3CDTF">2018-10-09T12:56:16Z</dcterms:modified>
</cp:coreProperties>
</file>