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<sst xmlns="http://schemas.openxmlformats.org/spreadsheetml/2006/main" count="143" uniqueCount="75">
  <si>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</si>
  <si>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</si>
  <si>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</si>
  <si>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</si>
  <si>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</si>
  <si>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</si>
  <si>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</si>
  <si>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</si>
  <si>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</si>
  <si>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</si>
  <si>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</si>
  <si>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</si>
  <si>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</si>
  <si>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</si>
  <si>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</si>
  <si>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</si>
  <si>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</si>
  <si>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</si>
  <si>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</si>
  <si>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</si>
  <si>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</si>
  <si>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</si>
  <si>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</si>
  <si>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</si>
  <si>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</si>
  <si>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</si>
  <si>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</si>
  <si>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</si>
  <si>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</si>
  <si>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</si>
  <si>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</si>
  <si>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</si>
  <si>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</si>
  <si>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</si>
  <si>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</si>
  <si>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</si>
  <si>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</si>
  <si>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</si>
  <si>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</si>
  <si>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</si>
  <si>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</si>
  <si>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</si>
  <si>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</si>
  <si>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</si>
  <si>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</si>
  <si>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</si>
  <si>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</si>
  <si>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</si>
  <si>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</si>
  <si>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</si>
  <si>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</si>
  <si>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</si>
  <si>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</si>
  <si>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</si>
  <si>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</si>
  <si>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</si>
  <si>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</si>
  <si>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</si>
  <si>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</si>
  <si>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</si>
  <si>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</si>
  <si>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FS134</t>
  </si>
  <si>
    <t>A02002-0024</t>
  </si>
  <si>
    <t>A</t>
  </si>
  <si>
    <t>B</t>
  </si>
  <si>
    <t>Machine #   CNC HARDING</t>
  </si>
  <si>
    <t>Machine # CNC HARDING</t>
  </si>
  <si>
    <t>Routing:  PACK DEPT</t>
  </si>
  <si>
    <t>MR 11/10/14</t>
  </si>
  <si>
    <t>3M 57SEC</t>
  </si>
  <si>
    <t>2M 25SEC</t>
  </si>
  <si>
    <t>MR 1/29/15</t>
  </si>
  <si>
    <t>YES</t>
  </si>
  <si>
    <t>DH</t>
  </si>
  <si>
    <t>Routing:        OP "B" AT HARDING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</si>
</sst>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8" fillId="0" borderId="21" xfId="0" applyFont="1" applyBorder="1" applyAlignment="1">
      <alignment horizontal="center" vertical="center" wrapText="1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>
      <c r="B2" s="146" t="s">
        <v>24</v>
      </c>
      <c r="C2" s="147"/>
      <c r="D2" s="21"/>
      <c r="E2" s="148" t="s">
        <v>61</v>
      </c>
      <c r="F2" s="149"/>
      <c r="G2" s="150"/>
      <c r="H2" s="22"/>
      <c r="I2" s="2"/>
      <c r="J2" s="144" t="s">
        <v>0</v>
      </c>
      <c r="K2" s="145"/>
      <c r="L2" s="23" t="s">
        <v>63</v>
      </c>
      <c r="M2" s="22"/>
      <c r="N2" s="22"/>
      <c r="O2" s="22"/>
      <c r="P2" s="22"/>
      <c r="Q2" s="22"/>
      <c r="R2" s="193" t="s">
        <v>45</v>
      </c>
      <c r="S2" s="194"/>
      <c r="T2" s="195"/>
      <c r="U2" s="144"/>
      <c r="V2" s="147"/>
      <c r="W2" s="190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4"/>
      <c r="AS2" s="147"/>
      <c r="AT2" s="190"/>
    </row>
    <row r="3" spans="2:46" ht="19.5" customHeight="1">
      <c r="B3" s="146" t="s">
        <v>22</v>
      </c>
      <c r="C3" s="147"/>
      <c r="D3" s="24"/>
      <c r="E3" s="148"/>
      <c r="F3" s="149"/>
      <c r="G3" s="150"/>
      <c r="H3" s="22"/>
      <c r="I3" s="25"/>
      <c r="J3" s="144" t="s">
        <v>25</v>
      </c>
      <c r="K3" s="145"/>
      <c r="L3" s="144" t="s">
        <v>62</v>
      </c>
      <c r="M3" s="147"/>
      <c r="N3" s="147"/>
      <c r="O3" s="145"/>
      <c r="P3" s="22"/>
      <c r="Q3" s="22"/>
      <c r="R3" s="196"/>
      <c r="S3" s="197"/>
      <c r="T3" s="198"/>
      <c r="U3" s="144"/>
      <c r="V3" s="147"/>
      <c r="W3" s="190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6"/>
      <c r="AP3" s="197"/>
      <c r="AQ3" s="198"/>
      <c r="AR3" s="144"/>
      <c r="AS3" s="147"/>
      <c r="AT3" s="190"/>
    </row>
    <row r="4" spans="2:46" ht="19.5" customHeight="1">
      <c r="B4" s="214" t="s">
        <v>23</v>
      </c>
      <c r="C4" s="195"/>
      <c r="D4" s="24"/>
      <c r="E4" s="193"/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5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8" t="s">
        <v>56</v>
      </c>
      <c r="C6" s="219"/>
      <c r="D6" s="219"/>
      <c r="E6" s="220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8" t="s">
        <v>56</v>
      </c>
      <c r="Z6" s="219"/>
      <c r="AA6" s="219"/>
      <c r="AB6" s="220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6"/>
      <c r="N7" s="175"/>
      <c r="O7" s="176"/>
      <c r="P7" s="176"/>
      <c r="Q7" s="176"/>
      <c r="R7" s="202" t="s">
        <v>57</v>
      </c>
      <c r="S7" s="202"/>
      <c r="T7" s="202"/>
      <c r="U7" s="184" t="s">
        <v>68</v>
      </c>
      <c r="V7" s="185"/>
      <c r="W7" s="186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6"/>
      <c r="AK7" s="175"/>
      <c r="AL7" s="176"/>
      <c r="AM7" s="176"/>
      <c r="AN7" s="176"/>
      <c r="AO7" s="244" t="s">
        <v>57</v>
      </c>
      <c r="AP7" s="244"/>
      <c r="AQ7" s="244"/>
      <c r="AR7" s="144"/>
      <c r="AS7" s="147"/>
      <c r="AT7" s="190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6"/>
      <c r="N8" s="175"/>
      <c r="O8" s="176"/>
      <c r="P8" s="176"/>
      <c r="Q8" s="176"/>
      <c r="R8" s="202" t="s">
        <v>58</v>
      </c>
      <c r="S8" s="202"/>
      <c r="T8" s="202"/>
      <c r="U8" s="184" t="s">
        <v>71</v>
      </c>
      <c r="V8" s="185"/>
      <c r="W8" s="186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6"/>
      <c r="AK8" s="175"/>
      <c r="AL8" s="176"/>
      <c r="AM8" s="176"/>
      <c r="AN8" s="176"/>
      <c r="AO8" s="244" t="s">
        <v>58</v>
      </c>
      <c r="AP8" s="244"/>
      <c r="AQ8" s="244"/>
      <c r="AR8" s="144"/>
      <c r="AS8" s="147"/>
      <c r="AT8" s="190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80" t="s">
        <v>17</v>
      </c>
      <c r="O10" s="18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203" t="s">
        <v>19</v>
      </c>
      <c r="V10" s="153" t="s">
        <v>28</v>
      </c>
      <c r="W10" s="177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80" t="s">
        <v>17</v>
      </c>
      <c r="AL10" s="18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203" t="s">
        <v>19</v>
      </c>
      <c r="AS10" s="153" t="s">
        <v>28</v>
      </c>
      <c r="AT10" s="177" t="s">
        <v>29</v>
      </c>
    </row>
    <row r="11" spans="2:46" ht="30.75" customHeight="1" thickBot="1">
      <c r="B11" s="152"/>
      <c r="C11" s="154"/>
      <c r="D11" s="179"/>
      <c r="E11" s="179"/>
      <c r="F11" s="154"/>
      <c r="G11" s="179"/>
      <c r="H11" s="156"/>
      <c r="I11" s="156"/>
      <c r="J11" s="156"/>
      <c r="K11" s="156"/>
      <c r="L11" s="156"/>
      <c r="M11" s="156"/>
      <c r="N11" s="182"/>
      <c r="O11" s="183"/>
      <c r="P11" s="167"/>
      <c r="Q11" s="167"/>
      <c r="R11" s="167"/>
      <c r="S11" s="167"/>
      <c r="T11" s="167"/>
      <c r="U11" s="204"/>
      <c r="V11" s="205"/>
      <c r="W11" s="178"/>
      <c r="Y11" s="152"/>
      <c r="Z11" s="154"/>
      <c r="AA11" s="179"/>
      <c r="AB11" s="179"/>
      <c r="AC11" s="154"/>
      <c r="AD11" s="179"/>
      <c r="AE11" s="156"/>
      <c r="AF11" s="156"/>
      <c r="AG11" s="156"/>
      <c r="AH11" s="156"/>
      <c r="AI11" s="156"/>
      <c r="AJ11" s="156"/>
      <c r="AK11" s="182"/>
      <c r="AL11" s="183"/>
      <c r="AM11" s="167"/>
      <c r="AN11" s="167"/>
      <c r="AO11" s="167"/>
      <c r="AP11" s="167"/>
      <c r="AQ11" s="167"/>
      <c r="AR11" s="204"/>
      <c r="AS11" s="205"/>
      <c r="AT11" s="178"/>
    </row>
    <row r="12" spans="2:46" ht="15" customHeight="1">
      <c r="B12" s="163" t="s">
        <v>65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0</v>
      </c>
      <c r="L12" s="168" t="s">
        <v>55</v>
      </c>
      <c r="M12" s="169"/>
      <c r="N12" s="170" t="s">
        <v>69</v>
      </c>
      <c r="O12" s="171"/>
      <c r="P12" s="70"/>
      <c r="Q12" s="70"/>
      <c r="R12" s="70" t="s">
        <v>63</v>
      </c>
      <c r="S12" s="71"/>
      <c r="T12" s="72">
        <v>12</v>
      </c>
      <c r="U12" s="72">
        <v>4</v>
      </c>
      <c r="V12" s="54">
        <f>SUM(F13:F23)</f>
        <v>0</v>
      </c>
      <c r="W12" s="55" t="e">
        <f>U12/V12</f>
        <v>#DIV/0!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68" t="s">
        <v>55</v>
      </c>
      <c r="AJ12" s="169"/>
      <c r="AK12" s="168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/>
      <c r="R13" s="30"/>
      <c r="S13" s="30"/>
      <c r="T13" s="241"/>
      <c r="U13" s="242"/>
      <c r="V13" s="242"/>
      <c r="W13" s="24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41"/>
      <c r="AR13" s="242"/>
      <c r="AS13" s="242"/>
      <c r="AT13" s="243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09" t="str">
        <f t="shared" ref="N14:N23" si="5">IF(L14=0,"",(M14/L14))</f>
        <v/>
      </c>
      <c r="O14" s="110"/>
      <c r="P14" s="33"/>
      <c r="Q14" s="30"/>
      <c r="R14" s="30"/>
      <c r="S14" s="30"/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2" t="s">
        <v>20</v>
      </c>
      <c r="C24" s="123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0" t="e">
        <f>SUM(M24/L24)</f>
        <v>#DIV/0!</v>
      </c>
      <c r="O24" s="121"/>
      <c r="P24" s="87"/>
      <c r="Q24" s="86">
        <f>SUM(Q13:Q23)</f>
        <v>0</v>
      </c>
      <c r="R24" s="86"/>
      <c r="S24" s="86">
        <f>SUM(S13:S23)</f>
        <v>0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.75" thickBot="1">
      <c r="B25" s="160" t="s">
        <v>74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45" t="s">
        <v>37</v>
      </c>
      <c r="Z25" s="246"/>
      <c r="AA25" s="246"/>
      <c r="AB25" s="246"/>
      <c r="AC25" s="246"/>
      <c r="AD25" s="247"/>
      <c r="AE25" s="247"/>
      <c r="AF25" s="247"/>
      <c r="AG25" s="247"/>
      <c r="AH25" s="247"/>
      <c r="AI25" s="246"/>
      <c r="AJ25" s="246"/>
      <c r="AK25" s="246"/>
      <c r="AL25" s="246"/>
      <c r="AM25" s="246"/>
      <c r="AN25" s="246"/>
      <c r="AO25" s="246"/>
      <c r="AP25" s="246"/>
      <c r="AQ25" s="247"/>
      <c r="AR25" s="247"/>
      <c r="AS25" s="247"/>
      <c r="AT25" s="248"/>
    </row>
    <row r="26" spans="2:46" ht="15" customHeight="1">
      <c r="B26" s="163" t="s">
        <v>66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8" t="s">
        <v>55</v>
      </c>
      <c r="M26" s="169"/>
      <c r="N26" s="170" t="s">
        <v>70</v>
      </c>
      <c r="O26" s="171"/>
      <c r="P26" s="70"/>
      <c r="Q26" s="70"/>
      <c r="R26" s="70" t="s">
        <v>64</v>
      </c>
      <c r="S26" s="71"/>
      <c r="T26" s="73">
        <v>20</v>
      </c>
      <c r="U26" s="74">
        <v>4</v>
      </c>
      <c r="V26" s="56">
        <f>SUM(F27:F37)</f>
        <v>0</v>
      </c>
      <c r="W26" s="57" t="e">
        <f>U26/V26</f>
        <v>#DIV/0!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8" t="s">
        <v>55</v>
      </c>
      <c r="AJ26" s="169"/>
      <c r="AK26" s="168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4"/>
      <c r="AR27" s="235"/>
      <c r="AS27" s="235"/>
      <c r="AT27" s="23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2" t="s">
        <v>20</v>
      </c>
      <c r="C38" s="12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0" t="e">
        <f>SUM(M38/L38)</f>
        <v>#DIV/0!</v>
      </c>
      <c r="O38" s="121"/>
      <c r="P38" s="87"/>
      <c r="Q38" s="63">
        <f>SUM(Q27:Q37)</f>
        <v>0</v>
      </c>
      <c r="R38" s="63"/>
      <c r="S38" s="63">
        <f>SUM(S27:S37)</f>
        <v>0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.75" thickBot="1">
      <c r="B39" s="127" t="s">
        <v>67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8" t="s">
        <v>55</v>
      </c>
      <c r="M40" s="169"/>
      <c r="N40" s="168"/>
      <c r="O40" s="172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8" t="s">
        <v>55</v>
      </c>
      <c r="AJ40" s="169"/>
      <c r="AK40" s="168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100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>
      <c r="B56" s="132" t="s">
        <v>51</v>
      </c>
      <c r="C56" s="133"/>
      <c r="D56" s="133"/>
      <c r="E56" s="133"/>
      <c r="F56" s="124" t="s">
        <v>53</v>
      </c>
      <c r="G56" s="125"/>
      <c r="H56" s="2"/>
      <c r="I56" s="43">
        <v>1</v>
      </c>
      <c r="J56" s="232" t="s">
        <v>43</v>
      </c>
      <c r="K56" s="138"/>
      <c r="L56" s="44">
        <f>SUMIF($R$13:$R$23,1,$Q$13:$Q$50)+SUMIF($R$27:$R$37,1,$Q$27:$Q$37)+SUMIF($R$41:$R$51,1,$Q$41:$Q$51)</f>
        <v>0</v>
      </c>
      <c r="M56" s="141">
        <v>42059</v>
      </c>
      <c r="N56" s="141"/>
      <c r="O56" s="237">
        <v>0.54166666666666663</v>
      </c>
      <c r="P56" s="115"/>
      <c r="Q56" s="115"/>
      <c r="R56" s="114" t="s">
        <v>72</v>
      </c>
      <c r="S56" s="115"/>
      <c r="T56" s="114" t="s">
        <v>73</v>
      </c>
      <c r="U56" s="115"/>
      <c r="V56" s="115"/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232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37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32" t="s">
        <v>50</v>
      </c>
      <c r="C57" s="133"/>
      <c r="D57" s="133"/>
      <c r="E57" s="133"/>
      <c r="F57" s="124">
        <f>SUM(S24+S38+S52)</f>
        <v>0</v>
      </c>
      <c r="G57" s="125"/>
      <c r="H57" s="2"/>
      <c r="I57" s="43">
        <v>2</v>
      </c>
      <c r="J57" s="103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3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34" t="s">
        <v>48</v>
      </c>
      <c r="C59" s="135"/>
      <c r="D59" s="135"/>
      <c r="E59" s="135"/>
      <c r="F59" s="124">
        <f>G38</f>
        <v>0</v>
      </c>
      <c r="G59" s="125"/>
      <c r="H59" s="2"/>
      <c r="I59" s="43">
        <v>4</v>
      </c>
      <c r="J59" s="103" t="s">
        <v>15</v>
      </c>
      <c r="K59" s="138"/>
      <c r="L59" s="44">
        <f>SUMIF($R$13:$R$23,4,$Q$13:$Q$50)+SUMIF($R$27:$R$37,4,$Q$27:$Q$37)+SUMIF($R$41:$R$51,4,$Q$41:$Q$51)</f>
        <v>0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3" t="s">
        <v>15</v>
      </c>
      <c r="AH59" s="138"/>
      <c r="AI59" s="44">
        <f>SUMIF($R$13:$R$23,4,$Q$13:$Q$50)+SUMIF($R$27:$R$37,4,$Q$27:$Q$37)+SUMIF($R$41:$R$51,4,$Q$41:$Q$51)</f>
        <v>0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2015-02-25T13:00:49Z</dcterms:modified>
</cp:coreProperties>
</file>