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S Davi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8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L27" i="51" s="1"/>
  <c r="I28" i="51"/>
  <c r="I29" i="51"/>
  <c r="L29" i="51" s="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<sst xmlns="http://schemas.openxmlformats.org/spreadsheetml/2006/main" count="230" uniqueCount="80">
  <si>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</si>
  <si>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</si>
  <si>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</si>
  <si>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</si>
  <si>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</si>
  <si>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</si>
  <si>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</si>
  <si>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</si>
  <si>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</si>
  <si>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</si>
  <si>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</si>
  <si>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</si>
  <si>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</si>
  <si>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</si>
  <si>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</si>
  <si>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</si>
  <si>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</si>
  <si>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</si>
  <si>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</si>
  <si>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</si>
  <si>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</si>
  <si>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</si>
  <si>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</si>
  <si>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</si>
  <si>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</si>
  <si>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</si>
  <si>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</si>
  <si>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</si>
  <si>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</si>
  <si>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</si>
  <si>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</si>
  <si>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</si>
  <si>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</si>
  <si>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</si>
  <si>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</si>
  <si>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</si>
  <si>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</si>
  <si>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</si>
  <si>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</si>
  <si>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</si>
  <si>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</si>
  <si>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</si>
  <si>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</si>
  <si>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</si>
  <si>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</si>
  <si>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</si>
  <si>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</si>
  <si>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</si>
  <si>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</si>
  <si>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</si>
  <si>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</si>
  <si>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</si>
  <si>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</si>
  <si>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</si>
  <si>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</si>
  <si>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</si>
  <si>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</si>
  <si>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</si>
  <si>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</si>
  <si>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</si>
  <si>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</si>
  <si>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</si>
  <si>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</si>
  <si>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</si>
  <si>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</si>
  <si>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</si>
  <si>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</si>
  <si>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</si>
  <si>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</si>
  <si>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</si>
  <si>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</si>
  <si>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</si>
  <si>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A06021-0016</t>
  </si>
  <si>
    <t>PWN15033-H</t>
  </si>
  <si>
    <t>S5</t>
  </si>
  <si>
    <t>NP</t>
  </si>
  <si>
    <t>WD</t>
  </si>
  <si>
    <t>739L</t>
  </si>
  <si>
    <t>DN</t>
  </si>
  <si>
    <t>Fixed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</si>
</sst>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17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W30" sqref="W30:Y30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74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S5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S5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53</v>
      </c>
      <c r="Q4" s="210"/>
      <c r="R4" s="24"/>
      <c r="S4" s="20"/>
      <c r="T4" s="20"/>
      <c r="U4" s="293" t="s">
        <v>10</v>
      </c>
      <c r="V4" s="294"/>
      <c r="W4" s="295"/>
      <c r="X4" s="65">
        <f>IF(BA41=0,"",BA41)</f>
        <v>0.5</v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53</v>
      </c>
      <c r="AO4" s="210"/>
      <c r="AP4" s="24"/>
      <c r="AQ4" s="20"/>
      <c r="AR4" s="20"/>
      <c r="AS4" s="293" t="s">
        <v>10</v>
      </c>
      <c r="AT4" s="294"/>
      <c r="AU4" s="294"/>
      <c r="AV4" s="65">
        <f>IF($X$4="","",$X$4)</f>
        <v>0.5</v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53</v>
      </c>
      <c r="BM4" s="210"/>
      <c r="BN4" s="24"/>
      <c r="BO4" s="20"/>
      <c r="BP4" s="20"/>
      <c r="BQ4" s="293" t="s">
        <v>10</v>
      </c>
      <c r="BR4" s="294"/>
      <c r="BS4" s="294"/>
      <c r="BT4" s="65">
        <f>IF($X$4="","",$X$4)</f>
        <v>0.5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7</v>
      </c>
      <c r="Q6" s="210"/>
      <c r="R6" s="18"/>
      <c r="S6" s="6"/>
      <c r="T6" s="6"/>
      <c r="U6" s="293" t="s">
        <v>16</v>
      </c>
      <c r="V6" s="294"/>
      <c r="W6" s="295"/>
      <c r="X6" s="86">
        <f>IF(X4="","",(X2/X4))</f>
        <v>8</v>
      </c>
      <c r="Y6" s="25"/>
      <c r="Z6" s="58" t="s">
        <v>49</v>
      </c>
      <c r="AA6" s="296" t="str">
        <f>IF($C$6="","",$C$6)</f>
        <v>PWN15033-H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7</v>
      </c>
      <c r="AO6" s="210"/>
      <c r="AP6" s="18"/>
      <c r="AQ6" s="6"/>
      <c r="AR6" s="6"/>
      <c r="AS6" s="293" t="s">
        <v>16</v>
      </c>
      <c r="AT6" s="294"/>
      <c r="AU6" s="294"/>
      <c r="AV6" s="86">
        <f>IF($X$6="","",$X$6)</f>
        <v>8</v>
      </c>
      <c r="AW6" s="25"/>
      <c r="AX6" s="58" t="s">
        <v>49</v>
      </c>
      <c r="AY6" s="296" t="str">
        <f>IF($C$6="","",$C$6)</f>
        <v>PWN15033-H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7</v>
      </c>
      <c r="BM6" s="210"/>
      <c r="BN6" s="18"/>
      <c r="BO6" s="6"/>
      <c r="BP6" s="6"/>
      <c r="BQ6" s="293" t="s">
        <v>16</v>
      </c>
      <c r="BR6" s="294"/>
      <c r="BS6" s="294"/>
      <c r="BT6" s="86">
        <f>IF($X$6="","",$X$6)</f>
        <v>8</v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621285</v>
      </c>
      <c r="D8" s="350"/>
      <c r="E8" s="351"/>
      <c r="F8" s="260"/>
      <c r="G8" s="261"/>
      <c r="H8" s="262" t="s">
        <v>60</v>
      </c>
      <c r="I8" s="263"/>
      <c r="J8" s="87">
        <v>9.8000000000000007</v>
      </c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621285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9.8000000000000007</v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621285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9.8000000000000007</v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6000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6000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6000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6000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15.25</v>
      </c>
      <c r="AC14" s="129">
        <f t="shared" ref="AC14" si="0">E41</f>
        <v>0.5</v>
      </c>
      <c r="AD14" s="132">
        <f t="shared" ref="AD14" si="1">F41</f>
        <v>5270</v>
      </c>
      <c r="AE14" s="75"/>
      <c r="AF14" s="135">
        <f t="shared" ref="AF14" si="2">H41</f>
        <v>46.063703703703709</v>
      </c>
      <c r="AG14" s="75">
        <f t="shared" ref="AG14" si="3">I41</f>
        <v>15.25</v>
      </c>
      <c r="AH14" s="53">
        <f t="shared" ref="AH14" si="4">J41</f>
        <v>5270</v>
      </c>
      <c r="AI14" s="53">
        <f>K41</f>
        <v>730</v>
      </c>
      <c r="AJ14" s="75">
        <f>L41</f>
        <v>5032.5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15.25</v>
      </c>
      <c r="BA14" s="129">
        <f t="shared" ref="BA14" si="5">AC41</f>
        <v>0.5</v>
      </c>
      <c r="BB14" s="132">
        <f t="shared" ref="BB14" si="6">AD41</f>
        <v>5270</v>
      </c>
      <c r="BC14" s="75"/>
      <c r="BD14" s="135">
        <f t="shared" ref="BD14" si="7">AF41</f>
        <v>46.063703703703709</v>
      </c>
      <c r="BE14" s="75">
        <f t="shared" ref="BE14" si="8">AG41</f>
        <v>14.75</v>
      </c>
      <c r="BF14" s="53">
        <f t="shared" ref="BF14" si="9">AH41</f>
        <v>5270</v>
      </c>
      <c r="BG14" s="53">
        <f>AI41</f>
        <v>730</v>
      </c>
      <c r="BH14" s="75">
        <f>AJ41</f>
        <v>5032.5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6000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5270</v>
      </c>
      <c r="AI15" s="72">
        <f t="shared" ref="AI15:AI40" si="11">AA$10-AH15</f>
        <v>730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5270</v>
      </c>
      <c r="BG15" s="72">
        <f t="shared" ref="BG15:BG40" si="12">AY$10-BF15</f>
        <v>730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6000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5270</v>
      </c>
      <c r="AI16" s="72">
        <f t="shared" si="11"/>
        <v>730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5270</v>
      </c>
      <c r="BG16" s="72">
        <f t="shared" si="12"/>
        <v>730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6000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5270</v>
      </c>
      <c r="AI17" s="72">
        <f t="shared" si="11"/>
        <v>730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5270</v>
      </c>
      <c r="BG17" s="72">
        <f t="shared" si="12"/>
        <v>730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6000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5270</v>
      </c>
      <c r="AI18" s="72">
        <f t="shared" si="11"/>
        <v>730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5270</v>
      </c>
      <c r="BG18" s="72">
        <f t="shared" si="12"/>
        <v>730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6000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5270</v>
      </c>
      <c r="AI19" s="72">
        <f t="shared" si="11"/>
        <v>730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5270</v>
      </c>
      <c r="BG19" s="72">
        <f t="shared" si="12"/>
        <v>730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6000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5270</v>
      </c>
      <c r="AI20" s="72">
        <f t="shared" si="11"/>
        <v>730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5270</v>
      </c>
      <c r="BG20" s="72">
        <f t="shared" si="12"/>
        <v>730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6000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5270</v>
      </c>
      <c r="AI21" s="72">
        <f t="shared" si="11"/>
        <v>730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5270</v>
      </c>
      <c r="BG21" s="72">
        <f t="shared" si="12"/>
        <v>730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6000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5270</v>
      </c>
      <c r="AI22" s="72">
        <f t="shared" si="11"/>
        <v>730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5270</v>
      </c>
      <c r="BG22" s="72">
        <f t="shared" si="12"/>
        <v>730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6000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5270</v>
      </c>
      <c r="AI23" s="72">
        <f t="shared" si="11"/>
        <v>730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5270</v>
      </c>
      <c r="BG23" s="72">
        <f t="shared" si="12"/>
        <v>730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6000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5270</v>
      </c>
      <c r="AI24" s="72">
        <f t="shared" si="11"/>
        <v>730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5270</v>
      </c>
      <c r="BG24" s="72">
        <f t="shared" si="12"/>
        <v>730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6000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5270</v>
      </c>
      <c r="AI25" s="72">
        <f t="shared" si="11"/>
        <v>730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5270</v>
      </c>
      <c r="BG25" s="72">
        <f t="shared" si="12"/>
        <v>730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>
        <v>43375</v>
      </c>
      <c r="C26" s="147" t="s">
        <v>75</v>
      </c>
      <c r="D26" s="91">
        <v>3.5</v>
      </c>
      <c r="E26" s="89">
        <v>0.5</v>
      </c>
      <c r="F26" s="91">
        <v>1220</v>
      </c>
      <c r="G26" s="95"/>
      <c r="H26" s="70">
        <f t="shared" si="13"/>
        <v>10.663703703703705</v>
      </c>
      <c r="I26" s="71">
        <f t="shared" si="14"/>
        <v>4</v>
      </c>
      <c r="J26" s="72">
        <f>SUM(F$14:F26)</f>
        <v>1220</v>
      </c>
      <c r="K26" s="72">
        <f t="shared" si="10"/>
        <v>4780</v>
      </c>
      <c r="L26" s="73">
        <f t="shared" si="15"/>
        <v>1155</v>
      </c>
      <c r="M26" s="74">
        <f t="shared" si="16"/>
        <v>1220</v>
      </c>
      <c r="N26" s="162">
        <f t="shared" si="17"/>
        <v>1.0562770562770563</v>
      </c>
      <c r="O26" s="163"/>
      <c r="P26" s="164">
        <v>0.5</v>
      </c>
      <c r="Q26" s="165"/>
      <c r="R26" s="166"/>
      <c r="S26" s="89">
        <v>4</v>
      </c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5270</v>
      </c>
      <c r="AI26" s="72">
        <f t="shared" si="11"/>
        <v>730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5270</v>
      </c>
      <c r="BG26" s="72">
        <f t="shared" si="12"/>
        <v>730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>
        <v>43375</v>
      </c>
      <c r="C27" s="147" t="s">
        <v>76</v>
      </c>
      <c r="D27" s="91">
        <v>8</v>
      </c>
      <c r="E27" s="89"/>
      <c r="F27" s="91">
        <v>2750</v>
      </c>
      <c r="G27" s="146" t="s">
        <v>77</v>
      </c>
      <c r="H27" s="70">
        <f t="shared" si="13"/>
        <v>24.037037037037038</v>
      </c>
      <c r="I27" s="71">
        <f t="shared" si="14"/>
        <v>8</v>
      </c>
      <c r="J27" s="72">
        <f>SUM(F$14:F27)</f>
        <v>3970</v>
      </c>
      <c r="K27" s="72">
        <f t="shared" si="10"/>
        <v>2030</v>
      </c>
      <c r="L27" s="73">
        <f t="shared" si="15"/>
        <v>2640</v>
      </c>
      <c r="M27" s="74">
        <f t="shared" si="16"/>
        <v>2750</v>
      </c>
      <c r="N27" s="162">
        <f t="shared" si="17"/>
        <v>1.0416666666666667</v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5270</v>
      </c>
      <c r="AI27" s="72">
        <f t="shared" si="11"/>
        <v>730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5270</v>
      </c>
      <c r="BG27" s="72">
        <f t="shared" si="12"/>
        <v>730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>
        <v>43377</v>
      </c>
      <c r="C28" s="147" t="s">
        <v>78</v>
      </c>
      <c r="D28" s="91"/>
      <c r="E28" s="89"/>
      <c r="F28" s="91"/>
      <c r="G28" s="146" t="s">
        <v>77</v>
      </c>
      <c r="H28" s="70" t="str">
        <f t="shared" si="13"/>
        <v/>
      </c>
      <c r="I28" s="71" t="str">
        <f t="shared" si="14"/>
        <v/>
      </c>
      <c r="J28" s="72">
        <f>SUM(F$14:F28)</f>
        <v>3970</v>
      </c>
      <c r="K28" s="72">
        <f t="shared" si="10"/>
        <v>2030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>
        <v>2</v>
      </c>
      <c r="Q28" s="165"/>
      <c r="R28" s="166"/>
      <c r="S28" s="89">
        <v>2</v>
      </c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5270</v>
      </c>
      <c r="AI28" s="72">
        <f t="shared" si="11"/>
        <v>730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5270</v>
      </c>
      <c r="BG28" s="72">
        <f t="shared" si="12"/>
        <v>730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>
        <v>43378</v>
      </c>
      <c r="C29" s="147" t="s">
        <v>75</v>
      </c>
      <c r="D29" s="91">
        <v>3.75</v>
      </c>
      <c r="E29" s="89"/>
      <c r="F29" s="91">
        <v>1300</v>
      </c>
      <c r="G29" s="95"/>
      <c r="H29" s="70">
        <f t="shared" si="13"/>
        <v>11.362962962962964</v>
      </c>
      <c r="I29" s="71">
        <f t="shared" si="14"/>
        <v>3.75</v>
      </c>
      <c r="J29" s="72">
        <f>SUM(F$14:F29)</f>
        <v>5270</v>
      </c>
      <c r="K29" s="72">
        <f t="shared" si="10"/>
        <v>730</v>
      </c>
      <c r="L29" s="73">
        <f t="shared" si="15"/>
        <v>1237.5</v>
      </c>
      <c r="M29" s="74">
        <f t="shared" si="16"/>
        <v>1300</v>
      </c>
      <c r="N29" s="162">
        <f t="shared" si="17"/>
        <v>1.0505050505050506</v>
      </c>
      <c r="O29" s="163"/>
      <c r="P29" s="164">
        <v>3.5</v>
      </c>
      <c r="Q29" s="165"/>
      <c r="R29" s="166"/>
      <c r="S29" s="89"/>
      <c r="T29" s="91"/>
      <c r="U29" s="167"/>
      <c r="V29" s="168"/>
      <c r="W29" s="363" t="s">
        <v>79</v>
      </c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5270</v>
      </c>
      <c r="AI29" s="72">
        <f t="shared" si="11"/>
        <v>730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5270</v>
      </c>
      <c r="BG29" s="72">
        <f t="shared" si="12"/>
        <v>730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5270</v>
      </c>
      <c r="K30" s="72">
        <f t="shared" si="10"/>
        <v>730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>
        <v>0.75</v>
      </c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5270</v>
      </c>
      <c r="AI30" s="72">
        <f t="shared" si="11"/>
        <v>730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5270</v>
      </c>
      <c r="BG30" s="72">
        <f t="shared" si="12"/>
        <v>730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5270</v>
      </c>
      <c r="K31" s="72">
        <f t="shared" si="10"/>
        <v>730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5270</v>
      </c>
      <c r="AI31" s="72">
        <f t="shared" si="11"/>
        <v>730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5270</v>
      </c>
      <c r="BG31" s="72">
        <f t="shared" si="12"/>
        <v>730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5270</v>
      </c>
      <c r="K32" s="72">
        <f t="shared" si="10"/>
        <v>730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5270</v>
      </c>
      <c r="AI32" s="72">
        <f t="shared" si="11"/>
        <v>730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5270</v>
      </c>
      <c r="BG32" s="72">
        <f t="shared" si="12"/>
        <v>730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5270</v>
      </c>
      <c r="K33" s="72">
        <f t="shared" si="10"/>
        <v>730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5270</v>
      </c>
      <c r="AI33" s="72">
        <f t="shared" si="11"/>
        <v>730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5270</v>
      </c>
      <c r="BG33" s="72">
        <f t="shared" si="12"/>
        <v>730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5270</v>
      </c>
      <c r="K34" s="72">
        <f t="shared" si="10"/>
        <v>730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5270</v>
      </c>
      <c r="AI34" s="72">
        <f t="shared" si="11"/>
        <v>730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5270</v>
      </c>
      <c r="BG34" s="72">
        <f t="shared" si="12"/>
        <v>730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5270</v>
      </c>
      <c r="K35" s="72">
        <f t="shared" si="10"/>
        <v>730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5270</v>
      </c>
      <c r="AI35" s="72">
        <f t="shared" si="11"/>
        <v>730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5270</v>
      </c>
      <c r="BG35" s="72">
        <f t="shared" si="12"/>
        <v>730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5270</v>
      </c>
      <c r="K36" s="72">
        <f t="shared" si="10"/>
        <v>730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5270</v>
      </c>
      <c r="AI36" s="72">
        <f t="shared" si="11"/>
        <v>730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5270</v>
      </c>
      <c r="BG36" s="72">
        <f t="shared" si="12"/>
        <v>730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5270</v>
      </c>
      <c r="K37" s="72">
        <f t="shared" si="10"/>
        <v>730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5270</v>
      </c>
      <c r="AI37" s="72">
        <f t="shared" si="11"/>
        <v>730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5270</v>
      </c>
      <c r="BG37" s="72">
        <f t="shared" si="12"/>
        <v>730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5270</v>
      </c>
      <c r="K38" s="72">
        <f t="shared" si="10"/>
        <v>730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5270</v>
      </c>
      <c r="AI38" s="72">
        <f t="shared" si="11"/>
        <v>730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5270</v>
      </c>
      <c r="BG38" s="72">
        <f t="shared" si="12"/>
        <v>730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5270</v>
      </c>
      <c r="K39" s="72">
        <f t="shared" si="10"/>
        <v>730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5270</v>
      </c>
      <c r="AI39" s="72">
        <f t="shared" si="11"/>
        <v>730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5270</v>
      </c>
      <c r="BG39" s="72">
        <f t="shared" si="12"/>
        <v>730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5270</v>
      </c>
      <c r="K40" s="72">
        <f t="shared" si="10"/>
        <v>730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5270</v>
      </c>
      <c r="AI40" s="72">
        <f t="shared" si="11"/>
        <v>730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5270</v>
      </c>
      <c r="BG40" s="72">
        <f t="shared" si="12"/>
        <v>730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15.25</v>
      </c>
      <c r="E41" s="79">
        <f>SUM(E15:E40)</f>
        <v>0.5</v>
      </c>
      <c r="F41" s="79">
        <f>SUM(F15:F40)</f>
        <v>5270</v>
      </c>
      <c r="G41" s="80">
        <f>SUM(G15:G40)</f>
        <v>0</v>
      </c>
      <c r="H41" s="81">
        <f>SUM(H15:H40)</f>
        <v>46.063703703703709</v>
      </c>
      <c r="I41" s="79">
        <f>IF(X4="",0,(SUM(I15:I40)-X4))</f>
        <v>15.25</v>
      </c>
      <c r="J41" s="80">
        <f>J40</f>
        <v>5270</v>
      </c>
      <c r="K41" s="80">
        <f>K40</f>
        <v>730</v>
      </c>
      <c r="L41" s="79">
        <f>SUM(L15:L40)</f>
        <v>5032.5</v>
      </c>
      <c r="M41" s="76" t="s">
        <v>0</v>
      </c>
      <c r="N41" s="276" t="s">
        <v>0</v>
      </c>
      <c r="O41" s="277"/>
      <c r="P41" s="190">
        <f>SUM(P15:P40)</f>
        <v>6.75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15.25</v>
      </c>
      <c r="AC41" s="79">
        <f>SUM(AC14:AC40)</f>
        <v>0.5</v>
      </c>
      <c r="AD41" s="79">
        <f>SUM(AD14:AD40)</f>
        <v>5270</v>
      </c>
      <c r="AE41" s="80">
        <f>SUM(AE15:AE40)</f>
        <v>0</v>
      </c>
      <c r="AF41" s="81">
        <f>SUM(AF14:AF40)</f>
        <v>46.063703703703709</v>
      </c>
      <c r="AG41" s="79">
        <f>IF(AV4="",0,(SUM(AG14:AG40)-AV4))</f>
        <v>14.75</v>
      </c>
      <c r="AH41" s="80">
        <f>AH40</f>
        <v>5270</v>
      </c>
      <c r="AI41" s="80">
        <f>AI40</f>
        <v>730</v>
      </c>
      <c r="AJ41" s="79">
        <f>SUM(AJ14:AJ40)</f>
        <v>5032.5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15.25</v>
      </c>
      <c r="BA41" s="79">
        <f>SUM(BA14:BA40)</f>
        <v>0.5</v>
      </c>
      <c r="BB41" s="79">
        <f>SUM(BB14:BB40)</f>
        <v>5270</v>
      </c>
      <c r="BC41" s="80">
        <f>SUM(BC15:BC40)</f>
        <v>0</v>
      </c>
      <c r="BD41" s="81">
        <f>SUM(BD14:BD40)</f>
        <v>46.063703703703709</v>
      </c>
      <c r="BE41" s="79">
        <f>IF(BT4="",0,(SUM(BE14:BE40)-BT4))</f>
        <v>14.25</v>
      </c>
      <c r="BF41" s="80">
        <f>BF40</f>
        <v>5270</v>
      </c>
      <c r="BG41" s="80">
        <f>BG40</f>
        <v>730</v>
      </c>
      <c r="BH41" s="79">
        <f>SUM(BH14:BH40)</f>
        <v>5032.5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>
        <f>IF(BH41=0,"",BH41)</f>
        <v>5032.5</v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>
        <f>IF($D$43="","",$D$43)</f>
        <v>5032.5</v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>
        <f>IF($D$43="","",$D$43)</f>
        <v>5032.5</v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>
        <f>IF(D43="","",(D45/D43))</f>
        <v>1.0471932439145555</v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2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>
        <f>IF($D$44="","",$D$44)</f>
        <v>1.0471932439145555</v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2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>
        <f>IF($D$44="","",$D$44)</f>
        <v>1.0471932439145555</v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2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>
        <f>IF(BB41=0,"",BB41)</f>
        <v>5270</v>
      </c>
      <c r="E45" s="267" t="s">
        <v>42</v>
      </c>
      <c r="F45" s="267"/>
      <c r="G45" s="268"/>
      <c r="H45" s="68">
        <f>IF(P4="","",(P4*2))</f>
        <v>106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>
        <f>IF($D$45="","",$D$45)</f>
        <v>5270</v>
      </c>
      <c r="AC45" s="267" t="s">
        <v>42</v>
      </c>
      <c r="AD45" s="267"/>
      <c r="AE45" s="268"/>
      <c r="AF45" s="68">
        <f>IF(AN4="","",(AN4*2))</f>
        <v>106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>
        <f>IF($D$45="","",$D$45)</f>
        <v>5270</v>
      </c>
      <c r="BA45" s="267" t="s">
        <v>42</v>
      </c>
      <c r="BB45" s="267"/>
      <c r="BC45" s="268"/>
      <c r="BD45" s="68">
        <f>IF(BL4="","",(BL4*2))</f>
        <v>106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e">
        <f>IF(D45="","",((H43+H44+H45)-D45))</f>
        <v>#VALUE!</v>
      </c>
      <c r="I46" s="112">
        <v>4</v>
      </c>
      <c r="J46" s="341" t="s">
        <v>61</v>
      </c>
      <c r="K46" s="342"/>
      <c r="L46" s="69">
        <f t="shared" si="28"/>
        <v>0.5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e">
        <f>IF(AB45="","",((AF43+AF44+AF45)-AB45))</f>
        <v>#VALUE!</v>
      </c>
      <c r="AG46" s="112">
        <v>4</v>
      </c>
      <c r="AH46" s="341" t="s">
        <v>61</v>
      </c>
      <c r="AI46" s="342"/>
      <c r="AJ46" s="69">
        <f t="shared" si="29"/>
        <v>0.5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e">
        <f>IF(AZ45="","",((BD43+BD44+BD45)-AZ45))</f>
        <v>#VALUE!</v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0.5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e">
        <f>IF(H46="","",(IF(H46&gt;0,(H46*M8)*(-1),ABS(H46*M8))))</f>
        <v>#VALUE!</v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e">
        <f>IF(AF46="","",(IF(AF46&gt;0,(AF46*AK8)*(-1),ABS(AF46*AK8))))</f>
        <v>#VALUE!</v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e">
        <f>IF(BD46="","",(IF(BD46&gt;0,(BD46*BI8)*(-1),ABS(BD46*BI8))))</f>
        <v>#VALUE!</v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2018-10-04T17:19:44Z</cp:lastPrinted>
  <dcterms:created xsi:type="dcterms:W3CDTF">2004-06-10T22:10:31Z</dcterms:created>
  <dcterms:modified xsi:type="dcterms:W3CDTF">2018-10-05T17:37:19Z</dcterms:modified>
</cp:coreProperties>
</file>