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S Davi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<sst xmlns="http://schemas.openxmlformats.org/spreadsheetml/2006/main" count="223" uniqueCount="75">
  <si>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</si>
  <si>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</si>
  <si>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</si>
  <si>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</si>
  <si>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</si>
  <si>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</si>
  <si>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</si>
  <si>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</si>
  <si>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</si>
  <si>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</si>
  <si>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</si>
  <si>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</si>
  <si>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</si>
  <si>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</si>
  <si>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</si>
  <si>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</si>
  <si>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</si>
  <si>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</si>
  <si>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</si>
  <si>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</si>
  <si>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</si>
  <si>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</si>
  <si>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</si>
  <si>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</si>
  <si>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</si>
  <si>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</si>
  <si>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</si>
  <si>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</si>
  <si>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</si>
  <si>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</si>
  <si>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</si>
  <si>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</si>
  <si>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</si>
  <si>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</si>
  <si>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</si>
  <si>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</si>
  <si>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</si>
  <si>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</si>
  <si>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</si>
  <si>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</si>
  <si>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</si>
  <si>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</si>
  <si>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</si>
  <si>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</si>
  <si>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</si>
  <si>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</si>
  <si>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</si>
  <si>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</si>
  <si>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</si>
  <si>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</si>
  <si>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</si>
  <si>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</si>
  <si>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</si>
  <si>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</si>
  <si>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</si>
  <si>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</si>
  <si>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</si>
  <si>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</si>
  <si>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</si>
  <si>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</si>
  <si>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</si>
  <si>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</si>
  <si>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</si>
  <si>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</si>
  <si>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</si>
  <si>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</si>
  <si>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</si>
  <si>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</si>
  <si>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</si>
  <si>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</si>
  <si>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</si>
  <si>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</si>
  <si>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PWN15030-H</t>
  </si>
  <si>
    <t>S6</t>
  </si>
  <si>
    <t>A06021-0016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</si>
</sst>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AA28" sqref="AA2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8" t="s">
        <v>66</v>
      </c>
      <c r="C1" s="289"/>
      <c r="D1" s="289"/>
      <c r="E1" s="289"/>
      <c r="F1" s="29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8" t="s">
        <v>66</v>
      </c>
      <c r="AA1" s="289"/>
      <c r="AB1" s="289"/>
      <c r="AC1" s="289"/>
      <c r="AD1" s="29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8" t="s">
        <v>66</v>
      </c>
      <c r="AY1" s="289"/>
      <c r="AZ1" s="289"/>
      <c r="BA1" s="289"/>
      <c r="BB1" s="29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1"/>
      <c r="C2" s="292"/>
      <c r="D2" s="292"/>
      <c r="E2" s="292"/>
      <c r="F2" s="293"/>
      <c r="G2" s="44"/>
      <c r="H2" s="268" t="s">
        <v>19</v>
      </c>
      <c r="I2" s="269"/>
      <c r="J2" s="145" t="s">
        <v>73</v>
      </c>
      <c r="K2" s="18"/>
      <c r="L2" s="313" t="s">
        <v>59</v>
      </c>
      <c r="M2" s="314"/>
      <c r="N2" s="314"/>
      <c r="O2" s="314"/>
      <c r="P2" s="314"/>
      <c r="Q2" s="315"/>
      <c r="R2" s="6"/>
      <c r="S2" s="3"/>
      <c r="T2" s="6"/>
      <c r="U2" s="235" t="s">
        <v>9</v>
      </c>
      <c r="V2" s="236"/>
      <c r="W2" s="325"/>
      <c r="X2" s="84">
        <v>4</v>
      </c>
      <c r="Y2" s="4"/>
      <c r="Z2" s="291"/>
      <c r="AA2" s="292"/>
      <c r="AB2" s="292"/>
      <c r="AC2" s="292"/>
      <c r="AD2" s="293"/>
      <c r="AE2" s="44"/>
      <c r="AF2" s="268" t="s">
        <v>19</v>
      </c>
      <c r="AG2" s="269"/>
      <c r="AH2" s="141" t="str">
        <f>IF($J$2="","",$J$2)</f>
        <v>S6</v>
      </c>
      <c r="AI2" s="18"/>
      <c r="AJ2" s="313" t="s">
        <v>59</v>
      </c>
      <c r="AK2" s="314"/>
      <c r="AL2" s="314"/>
      <c r="AM2" s="314"/>
      <c r="AN2" s="314"/>
      <c r="AO2" s="315"/>
      <c r="AP2" s="6"/>
      <c r="AQ2" s="3"/>
      <c r="AR2" s="6"/>
      <c r="AS2" s="235" t="s">
        <v>9</v>
      </c>
      <c r="AT2" s="236"/>
      <c r="AU2" s="236"/>
      <c r="AV2" s="84">
        <f>IF($X$2="","",$X$2)</f>
        <v>4</v>
      </c>
      <c r="AW2" s="4"/>
      <c r="AX2" s="291"/>
      <c r="AY2" s="292"/>
      <c r="AZ2" s="292"/>
      <c r="BA2" s="292"/>
      <c r="BB2" s="293"/>
      <c r="BC2" s="44"/>
      <c r="BD2" s="268" t="s">
        <v>19</v>
      </c>
      <c r="BE2" s="269"/>
      <c r="BF2" s="141" t="str">
        <f>IF($J$2="","",$J$2)</f>
        <v>S6</v>
      </c>
      <c r="BG2" s="18"/>
      <c r="BH2" s="313" t="s">
        <v>59</v>
      </c>
      <c r="BI2" s="314"/>
      <c r="BJ2" s="314"/>
      <c r="BK2" s="314"/>
      <c r="BL2" s="314"/>
      <c r="BM2" s="315"/>
      <c r="BN2" s="6"/>
      <c r="BO2" s="3"/>
      <c r="BP2" s="6"/>
      <c r="BQ2" s="235" t="s">
        <v>9</v>
      </c>
      <c r="BR2" s="236"/>
      <c r="BS2" s="236"/>
      <c r="BT2" s="84">
        <f>IF($X$2="","",$X$2)</f>
        <v>4</v>
      </c>
      <c r="BU2" s="4"/>
    </row>
    <row r="3" spans="2:73" ht="7.5" customHeight="1" thickBot="1" x14ac:dyDescent="0.25">
      <c r="B3" s="291"/>
      <c r="C3" s="292"/>
      <c r="D3" s="292"/>
      <c r="E3" s="292"/>
      <c r="F3" s="293"/>
      <c r="G3" s="44"/>
      <c r="H3" s="34"/>
      <c r="I3" s="35"/>
      <c r="J3" s="36"/>
      <c r="K3" s="18"/>
      <c r="L3" s="316"/>
      <c r="M3" s="317"/>
      <c r="N3" s="317"/>
      <c r="O3" s="317"/>
      <c r="P3" s="317"/>
      <c r="Q3" s="318"/>
      <c r="R3" s="6"/>
      <c r="S3" s="3"/>
      <c r="T3" s="6"/>
      <c r="U3" s="3"/>
      <c r="V3" s="3"/>
      <c r="W3" s="3"/>
      <c r="X3" s="3"/>
      <c r="Y3" s="4"/>
      <c r="Z3" s="291"/>
      <c r="AA3" s="292"/>
      <c r="AB3" s="292"/>
      <c r="AC3" s="292"/>
      <c r="AD3" s="293"/>
      <c r="AE3" s="44"/>
      <c r="AF3" s="34"/>
      <c r="AG3" s="35"/>
      <c r="AH3" s="36"/>
      <c r="AI3" s="18"/>
      <c r="AJ3" s="316"/>
      <c r="AK3" s="317"/>
      <c r="AL3" s="317"/>
      <c r="AM3" s="317"/>
      <c r="AN3" s="317"/>
      <c r="AO3" s="318"/>
      <c r="AP3" s="6"/>
      <c r="AQ3" s="3"/>
      <c r="AR3" s="6"/>
      <c r="AS3" s="3"/>
      <c r="AT3" s="3"/>
      <c r="AU3" s="3"/>
      <c r="AV3" s="3"/>
      <c r="AW3" s="4"/>
      <c r="AX3" s="291"/>
      <c r="AY3" s="292"/>
      <c r="AZ3" s="292"/>
      <c r="BA3" s="292"/>
      <c r="BB3" s="293"/>
      <c r="BC3" s="44"/>
      <c r="BD3" s="34"/>
      <c r="BE3" s="35"/>
      <c r="BF3" s="36"/>
      <c r="BG3" s="18"/>
      <c r="BH3" s="316"/>
      <c r="BI3" s="317"/>
      <c r="BJ3" s="317"/>
      <c r="BK3" s="317"/>
      <c r="BL3" s="317"/>
      <c r="BM3" s="318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4"/>
      <c r="C4" s="295"/>
      <c r="D4" s="295"/>
      <c r="E4" s="295"/>
      <c r="F4" s="296"/>
      <c r="G4" s="21"/>
      <c r="H4" s="268" t="s">
        <v>17</v>
      </c>
      <c r="I4" s="269"/>
      <c r="J4" s="61"/>
      <c r="K4" s="3"/>
      <c r="L4" s="62" t="s">
        <v>21</v>
      </c>
      <c r="M4" s="45">
        <v>8.1</v>
      </c>
      <c r="N4" s="270" t="s">
        <v>12</v>
      </c>
      <c r="O4" s="271"/>
      <c r="P4" s="272">
        <f>IF(M6="","",(ROUNDUP((C10*M8/M4/M6),0)*M6))</f>
        <v>132</v>
      </c>
      <c r="Q4" s="273"/>
      <c r="R4" s="24"/>
      <c r="S4" s="20"/>
      <c r="T4" s="20"/>
      <c r="U4" s="235" t="s">
        <v>10</v>
      </c>
      <c r="V4" s="236"/>
      <c r="W4" s="325"/>
      <c r="X4" s="65" t="str">
        <f>IF(BA41=0,"",BA41)</f>
        <v/>
      </c>
      <c r="Y4" s="25"/>
      <c r="Z4" s="294"/>
      <c r="AA4" s="295"/>
      <c r="AB4" s="295"/>
      <c r="AC4" s="295"/>
      <c r="AD4" s="296"/>
      <c r="AE4" s="21"/>
      <c r="AF4" s="268" t="s">
        <v>17</v>
      </c>
      <c r="AG4" s="269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70" t="s">
        <v>12</v>
      </c>
      <c r="AM4" s="271"/>
      <c r="AN4" s="272">
        <f>IF($P$4="","",$P$4)</f>
        <v>132</v>
      </c>
      <c r="AO4" s="273"/>
      <c r="AP4" s="24"/>
      <c r="AQ4" s="20"/>
      <c r="AR4" s="20"/>
      <c r="AS4" s="235" t="s">
        <v>10</v>
      </c>
      <c r="AT4" s="236"/>
      <c r="AU4" s="236"/>
      <c r="AV4" s="65" t="str">
        <f>IF($X$4="","",$X$4)</f>
        <v/>
      </c>
      <c r="AW4" s="25"/>
      <c r="AX4" s="294"/>
      <c r="AY4" s="295"/>
      <c r="AZ4" s="295"/>
      <c r="BA4" s="295"/>
      <c r="BB4" s="296"/>
      <c r="BC4" s="21"/>
      <c r="BD4" s="268" t="s">
        <v>17</v>
      </c>
      <c r="BE4" s="269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70" t="s">
        <v>12</v>
      </c>
      <c r="BK4" s="271"/>
      <c r="BL4" s="272">
        <f>IF($P$4="","",$P$4)</f>
        <v>132</v>
      </c>
      <c r="BM4" s="273"/>
      <c r="BN4" s="24"/>
      <c r="BO4" s="20"/>
      <c r="BP4" s="20"/>
      <c r="BQ4" s="235" t="s">
        <v>10</v>
      </c>
      <c r="BR4" s="236"/>
      <c r="BS4" s="236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2" t="s">
        <v>72</v>
      </c>
      <c r="D6" s="343"/>
      <c r="E6" s="344"/>
      <c r="F6" s="3"/>
      <c r="G6" s="34"/>
      <c r="H6" s="300" t="s">
        <v>18</v>
      </c>
      <c r="I6" s="301"/>
      <c r="J6" s="85">
        <v>330</v>
      </c>
      <c r="K6" s="3"/>
      <c r="L6" s="63" t="s">
        <v>54</v>
      </c>
      <c r="M6" s="45">
        <v>1</v>
      </c>
      <c r="N6" s="308" t="s">
        <v>34</v>
      </c>
      <c r="O6" s="309"/>
      <c r="P6" s="272">
        <f>IF(M6="","",(ROUNDUP((K40*M8/M4/M6),0)*M6))</f>
        <v>132</v>
      </c>
      <c r="Q6" s="273"/>
      <c r="R6" s="18"/>
      <c r="S6" s="6"/>
      <c r="T6" s="6"/>
      <c r="U6" s="235" t="s">
        <v>16</v>
      </c>
      <c r="V6" s="236"/>
      <c r="W6" s="325"/>
      <c r="X6" s="86" t="str">
        <f>IF(X4="","",(X2/X4))</f>
        <v/>
      </c>
      <c r="Y6" s="25"/>
      <c r="Z6" s="58" t="s">
        <v>49</v>
      </c>
      <c r="AA6" s="297" t="str">
        <f>IF($C$6="","",$C$6)</f>
        <v>PWN15030-H</v>
      </c>
      <c r="AB6" s="298"/>
      <c r="AC6" s="299"/>
      <c r="AD6" s="3"/>
      <c r="AE6" s="34"/>
      <c r="AF6" s="300" t="s">
        <v>18</v>
      </c>
      <c r="AG6" s="301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308" t="s">
        <v>34</v>
      </c>
      <c r="AM6" s="309"/>
      <c r="AN6" s="272">
        <f>IF($P$6="","",$P$6)</f>
        <v>132</v>
      </c>
      <c r="AO6" s="273"/>
      <c r="AP6" s="18"/>
      <c r="AQ6" s="6"/>
      <c r="AR6" s="6"/>
      <c r="AS6" s="235" t="s">
        <v>16</v>
      </c>
      <c r="AT6" s="236"/>
      <c r="AU6" s="236"/>
      <c r="AV6" s="86" t="str">
        <f>IF($X$6="","",$X$6)</f>
        <v/>
      </c>
      <c r="AW6" s="25"/>
      <c r="AX6" s="58" t="s">
        <v>49</v>
      </c>
      <c r="AY6" s="297" t="str">
        <f>IF($C$6="","",$C$6)</f>
        <v>PWN15030-H</v>
      </c>
      <c r="AZ6" s="298"/>
      <c r="BA6" s="299"/>
      <c r="BB6" s="3"/>
      <c r="BC6" s="34"/>
      <c r="BD6" s="300" t="s">
        <v>18</v>
      </c>
      <c r="BE6" s="301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308" t="s">
        <v>34</v>
      </c>
      <c r="BK6" s="309"/>
      <c r="BL6" s="272">
        <f>IF($P$6="","",$P$6)</f>
        <v>132</v>
      </c>
      <c r="BM6" s="273"/>
      <c r="BN6" s="18"/>
      <c r="BO6" s="6"/>
      <c r="BP6" s="6"/>
      <c r="BQ6" s="235" t="s">
        <v>16</v>
      </c>
      <c r="BR6" s="236"/>
      <c r="BS6" s="236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237" t="s">
        <v>48</v>
      </c>
      <c r="G7" s="238"/>
      <c r="H7" s="239" t="s">
        <v>35</v>
      </c>
      <c r="I7" s="240"/>
      <c r="J7" s="241"/>
      <c r="K7" s="19"/>
      <c r="L7" s="26"/>
      <c r="M7" s="28"/>
      <c r="N7" s="28"/>
      <c r="O7" s="29"/>
      <c r="P7" s="29"/>
      <c r="Q7" s="144"/>
      <c r="R7" s="6"/>
      <c r="S7" s="242" t="s">
        <v>39</v>
      </c>
      <c r="T7" s="243"/>
      <c r="U7" s="243"/>
      <c r="V7" s="243"/>
      <c r="W7" s="243"/>
      <c r="X7" s="244"/>
      <c r="Y7" s="4"/>
      <c r="Z7" s="52"/>
      <c r="AA7" s="13"/>
      <c r="AB7" s="13"/>
      <c r="AC7" s="14"/>
      <c r="AD7" s="237" t="s">
        <v>48</v>
      </c>
      <c r="AE7" s="238"/>
      <c r="AF7" s="239" t="s">
        <v>35</v>
      </c>
      <c r="AG7" s="240"/>
      <c r="AH7" s="241"/>
      <c r="AI7" s="19"/>
      <c r="AJ7" s="26"/>
      <c r="AK7" s="28"/>
      <c r="AL7" s="28"/>
      <c r="AM7" s="29"/>
      <c r="AN7" s="29"/>
      <c r="AO7" s="111"/>
      <c r="AP7" s="6"/>
      <c r="AQ7" s="242" t="s">
        <v>39</v>
      </c>
      <c r="AR7" s="243"/>
      <c r="AS7" s="243"/>
      <c r="AT7" s="243"/>
      <c r="AU7" s="243"/>
      <c r="AV7" s="244"/>
      <c r="AW7" s="4"/>
      <c r="AX7" s="52"/>
      <c r="AY7" s="13"/>
      <c r="AZ7" s="13"/>
      <c r="BA7" s="14"/>
      <c r="BB7" s="237" t="s">
        <v>48</v>
      </c>
      <c r="BC7" s="238"/>
      <c r="BD7" s="239" t="s">
        <v>35</v>
      </c>
      <c r="BE7" s="240"/>
      <c r="BF7" s="241"/>
      <c r="BG7" s="19"/>
      <c r="BH7" s="26"/>
      <c r="BI7" s="28"/>
      <c r="BJ7" s="28"/>
      <c r="BK7" s="29"/>
      <c r="BL7" s="29"/>
      <c r="BM7" s="111"/>
      <c r="BN7" s="6"/>
      <c r="BO7" s="242" t="s">
        <v>39</v>
      </c>
      <c r="BP7" s="243"/>
      <c r="BQ7" s="243"/>
      <c r="BR7" s="243"/>
      <c r="BS7" s="243"/>
      <c r="BT7" s="244"/>
      <c r="BU7" s="4"/>
    </row>
    <row r="8" spans="2:73" s="3" customFormat="1" ht="20.25" customHeight="1" thickBot="1" x14ac:dyDescent="0.25">
      <c r="B8" s="56" t="s">
        <v>51</v>
      </c>
      <c r="C8" s="310">
        <v>620196</v>
      </c>
      <c r="D8" s="311"/>
      <c r="E8" s="312"/>
      <c r="F8" s="345"/>
      <c r="G8" s="346"/>
      <c r="H8" s="251" t="s">
        <v>60</v>
      </c>
      <c r="I8" s="252"/>
      <c r="J8" s="87">
        <v>9.8000000000000007</v>
      </c>
      <c r="K8" s="24"/>
      <c r="L8" s="62" t="s">
        <v>22</v>
      </c>
      <c r="M8" s="101">
        <v>7.0800000000000002E-2</v>
      </c>
      <c r="N8" s="306" t="s">
        <v>23</v>
      </c>
      <c r="O8" s="307"/>
      <c r="P8" s="272">
        <f>IF(M8="","",M4/M8)</f>
        <v>114.40677966101694</v>
      </c>
      <c r="Q8" s="273"/>
      <c r="R8" s="24"/>
      <c r="S8" s="326"/>
      <c r="T8" s="327"/>
      <c r="U8" s="327"/>
      <c r="V8" s="327"/>
      <c r="W8" s="327"/>
      <c r="X8" s="328"/>
      <c r="Y8" s="25"/>
      <c r="Z8" s="56" t="s">
        <v>51</v>
      </c>
      <c r="AA8" s="302">
        <f>IF(C8="","",$C$8)</f>
        <v>620196</v>
      </c>
      <c r="AB8" s="302"/>
      <c r="AC8" s="303"/>
      <c r="AD8" s="304" t="str">
        <f>IF(F8="","",$F$8)</f>
        <v/>
      </c>
      <c r="AE8" s="305"/>
      <c r="AF8" s="251" t="s">
        <v>36</v>
      </c>
      <c r="AG8" s="252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06" t="s">
        <v>23</v>
      </c>
      <c r="AM8" s="307"/>
      <c r="AN8" s="272">
        <f>IF($P$8="","",$P$8)</f>
        <v>114.40677966101694</v>
      </c>
      <c r="AO8" s="273"/>
      <c r="AP8" s="24"/>
      <c r="AQ8" s="274" t="str">
        <f>IF($S$8="","",$S$8)</f>
        <v/>
      </c>
      <c r="AR8" s="275"/>
      <c r="AS8" s="275"/>
      <c r="AT8" s="275"/>
      <c r="AU8" s="275"/>
      <c r="AV8" s="276"/>
      <c r="AW8" s="25"/>
      <c r="AX8" s="56" t="s">
        <v>51</v>
      </c>
      <c r="AY8" s="302">
        <f>IF(AA8="","",$C$8)</f>
        <v>620196</v>
      </c>
      <c r="AZ8" s="302"/>
      <c r="BA8" s="303"/>
      <c r="BB8" s="304" t="str">
        <f>IF(AD8="","",$F$8)</f>
        <v/>
      </c>
      <c r="BC8" s="305"/>
      <c r="BD8" s="251" t="s">
        <v>36</v>
      </c>
      <c r="BE8" s="252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06" t="s">
        <v>23</v>
      </c>
      <c r="BK8" s="307"/>
      <c r="BL8" s="272">
        <f>IF($P$8="","",$P$8)</f>
        <v>114.40677966101694</v>
      </c>
      <c r="BM8" s="273"/>
      <c r="BN8" s="24"/>
      <c r="BO8" s="274" t="str">
        <f>IF($S$8="","",$S$8)</f>
        <v/>
      </c>
      <c r="BP8" s="275"/>
      <c r="BQ8" s="275"/>
      <c r="BR8" s="275"/>
      <c r="BS8" s="275"/>
      <c r="BT8" s="276"/>
      <c r="BU8" s="25"/>
    </row>
    <row r="9" spans="2:73" s="3" customFormat="1" ht="7.5" customHeight="1" x14ac:dyDescent="0.25">
      <c r="B9" s="17"/>
      <c r="C9" s="15"/>
      <c r="D9" s="15"/>
      <c r="E9" s="15"/>
      <c r="F9" s="283" t="s">
        <v>55</v>
      </c>
      <c r="G9" s="284"/>
      <c r="H9" s="285"/>
      <c r="I9" s="286"/>
      <c r="J9" s="287"/>
      <c r="K9" s="64" t="s">
        <v>38</v>
      </c>
      <c r="L9" s="30"/>
      <c r="M9" s="49"/>
      <c r="N9" s="31"/>
      <c r="O9" s="32"/>
      <c r="P9" s="32"/>
      <c r="Q9" s="33"/>
      <c r="R9" s="24"/>
      <c r="S9" s="329"/>
      <c r="T9" s="330"/>
      <c r="U9" s="330"/>
      <c r="V9" s="330"/>
      <c r="W9" s="330"/>
      <c r="X9" s="331"/>
      <c r="Y9" s="25"/>
      <c r="Z9" s="17"/>
      <c r="AA9" s="15"/>
      <c r="AB9" s="15"/>
      <c r="AC9" s="15"/>
      <c r="AD9" s="283" t="s">
        <v>55</v>
      </c>
      <c r="AE9" s="284"/>
      <c r="AF9" s="285"/>
      <c r="AG9" s="286"/>
      <c r="AH9" s="287"/>
      <c r="AI9" s="64" t="s">
        <v>38</v>
      </c>
      <c r="AJ9" s="30"/>
      <c r="AK9" s="49"/>
      <c r="AL9" s="31"/>
      <c r="AM9" s="32"/>
      <c r="AN9" s="32"/>
      <c r="AO9" s="33"/>
      <c r="AP9" s="24"/>
      <c r="AQ9" s="277"/>
      <c r="AR9" s="278"/>
      <c r="AS9" s="278"/>
      <c r="AT9" s="278"/>
      <c r="AU9" s="278"/>
      <c r="AV9" s="279"/>
      <c r="AW9" s="25"/>
      <c r="AX9" s="17"/>
      <c r="AY9" s="15"/>
      <c r="AZ9" s="15"/>
      <c r="BA9" s="15"/>
      <c r="BB9" s="283" t="s">
        <v>55</v>
      </c>
      <c r="BC9" s="284"/>
      <c r="BD9" s="285"/>
      <c r="BE9" s="286"/>
      <c r="BF9" s="287"/>
      <c r="BG9" s="64" t="s">
        <v>38</v>
      </c>
      <c r="BH9" s="30"/>
      <c r="BI9" s="49"/>
      <c r="BJ9" s="31"/>
      <c r="BK9" s="32"/>
      <c r="BL9" s="32"/>
      <c r="BM9" s="33"/>
      <c r="BN9" s="24"/>
      <c r="BO9" s="277"/>
      <c r="BP9" s="278"/>
      <c r="BQ9" s="278"/>
      <c r="BR9" s="278"/>
      <c r="BS9" s="278"/>
      <c r="BT9" s="279"/>
      <c r="BU9" s="25"/>
    </row>
    <row r="10" spans="2:73" ht="20.25" customHeight="1" thickBot="1" x14ac:dyDescent="0.25">
      <c r="B10" s="57" t="s">
        <v>50</v>
      </c>
      <c r="C10" s="350">
        <v>15000</v>
      </c>
      <c r="D10" s="351"/>
      <c r="E10" s="352"/>
      <c r="F10" s="335"/>
      <c r="G10" s="336"/>
      <c r="H10" s="251" t="s">
        <v>37</v>
      </c>
      <c r="I10" s="252"/>
      <c r="J10" s="88"/>
      <c r="K10" s="55"/>
      <c r="L10" s="253" t="s">
        <v>31</v>
      </c>
      <c r="M10" s="254"/>
      <c r="N10" s="353" t="s">
        <v>74</v>
      </c>
      <c r="O10" s="354"/>
      <c r="P10" s="354"/>
      <c r="Q10" s="355"/>
      <c r="R10" s="24"/>
      <c r="S10" s="332"/>
      <c r="T10" s="333"/>
      <c r="U10" s="333"/>
      <c r="V10" s="333"/>
      <c r="W10" s="333"/>
      <c r="X10" s="334"/>
      <c r="Y10" s="4"/>
      <c r="Z10" s="57" t="s">
        <v>50</v>
      </c>
      <c r="AA10" s="247">
        <f>IF($C$10="","",$C$10)</f>
        <v>15000</v>
      </c>
      <c r="AB10" s="247"/>
      <c r="AC10" s="248"/>
      <c r="AD10" s="249"/>
      <c r="AE10" s="250"/>
      <c r="AF10" s="251" t="s">
        <v>37</v>
      </c>
      <c r="AG10" s="252"/>
      <c r="AH10" s="138" t="str">
        <f>IF($J$10="","",$J$10)</f>
        <v/>
      </c>
      <c r="AI10" s="139" t="str">
        <f>IF($K$10="","",$K$10)</f>
        <v/>
      </c>
      <c r="AJ10" s="253" t="s">
        <v>31</v>
      </c>
      <c r="AK10" s="254"/>
      <c r="AL10" s="255" t="str">
        <f>IF($N$10="","",$N$10)</f>
        <v>A06021-0016</v>
      </c>
      <c r="AM10" s="256"/>
      <c r="AN10" s="256"/>
      <c r="AO10" s="257"/>
      <c r="AP10" s="24"/>
      <c r="AQ10" s="280"/>
      <c r="AR10" s="281"/>
      <c r="AS10" s="281"/>
      <c r="AT10" s="281"/>
      <c r="AU10" s="281"/>
      <c r="AV10" s="282"/>
      <c r="AW10" s="4"/>
      <c r="AX10" s="57" t="s">
        <v>50</v>
      </c>
      <c r="AY10" s="247">
        <f>IF($C$10="","",$C$10)</f>
        <v>15000</v>
      </c>
      <c r="AZ10" s="247"/>
      <c r="BA10" s="248"/>
      <c r="BB10" s="249"/>
      <c r="BC10" s="250"/>
      <c r="BD10" s="251" t="s">
        <v>37</v>
      </c>
      <c r="BE10" s="252"/>
      <c r="BF10" s="138" t="str">
        <f>IF($J$10="","",$J$10)</f>
        <v/>
      </c>
      <c r="BG10" s="139" t="str">
        <f>IF($K$10="","",$K$10)</f>
        <v/>
      </c>
      <c r="BH10" s="253" t="s">
        <v>31</v>
      </c>
      <c r="BI10" s="254"/>
      <c r="BJ10" s="255" t="str">
        <f>IF($N$10="","",$N$10)</f>
        <v>A06021-0016</v>
      </c>
      <c r="BK10" s="256"/>
      <c r="BL10" s="256"/>
      <c r="BM10" s="257"/>
      <c r="BN10" s="24"/>
      <c r="BO10" s="280"/>
      <c r="BP10" s="281"/>
      <c r="BQ10" s="281"/>
      <c r="BR10" s="281"/>
      <c r="BS10" s="281"/>
      <c r="BT10" s="282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19" t="s">
        <v>1</v>
      </c>
      <c r="C12" s="260" t="s">
        <v>3</v>
      </c>
      <c r="D12" s="159" t="s">
        <v>64</v>
      </c>
      <c r="E12" s="260" t="s">
        <v>11</v>
      </c>
      <c r="F12" s="258" t="s">
        <v>29</v>
      </c>
      <c r="G12" s="258" t="s">
        <v>65</v>
      </c>
      <c r="H12" s="245" t="s">
        <v>40</v>
      </c>
      <c r="I12" s="245" t="s">
        <v>4</v>
      </c>
      <c r="J12" s="245" t="s">
        <v>5</v>
      </c>
      <c r="K12" s="245" t="s">
        <v>13</v>
      </c>
      <c r="L12" s="245" t="s">
        <v>6</v>
      </c>
      <c r="M12" s="245" t="s">
        <v>7</v>
      </c>
      <c r="N12" s="262" t="s">
        <v>8</v>
      </c>
      <c r="O12" s="263"/>
      <c r="P12" s="159" t="s">
        <v>24</v>
      </c>
      <c r="Q12" s="266"/>
      <c r="R12" s="160"/>
      <c r="S12" s="258" t="s">
        <v>68</v>
      </c>
      <c r="T12" s="258" t="s">
        <v>14</v>
      </c>
      <c r="U12" s="159" t="s">
        <v>70</v>
      </c>
      <c r="V12" s="160"/>
      <c r="W12" s="152" t="s">
        <v>15</v>
      </c>
      <c r="X12" s="152"/>
      <c r="Y12" s="153"/>
      <c r="Z12" s="319" t="s">
        <v>1</v>
      </c>
      <c r="AA12" s="260" t="s">
        <v>3</v>
      </c>
      <c r="AB12" s="159" t="s">
        <v>64</v>
      </c>
      <c r="AC12" s="260" t="s">
        <v>11</v>
      </c>
      <c r="AD12" s="258" t="s">
        <v>29</v>
      </c>
      <c r="AE12" s="258" t="s">
        <v>65</v>
      </c>
      <c r="AF12" s="245" t="s">
        <v>40</v>
      </c>
      <c r="AG12" s="245" t="s">
        <v>4</v>
      </c>
      <c r="AH12" s="245" t="s">
        <v>5</v>
      </c>
      <c r="AI12" s="245" t="s">
        <v>13</v>
      </c>
      <c r="AJ12" s="245" t="s">
        <v>6</v>
      </c>
      <c r="AK12" s="245" t="s">
        <v>7</v>
      </c>
      <c r="AL12" s="262" t="s">
        <v>8</v>
      </c>
      <c r="AM12" s="263"/>
      <c r="AN12" s="159" t="s">
        <v>24</v>
      </c>
      <c r="AO12" s="266"/>
      <c r="AP12" s="160"/>
      <c r="AQ12" s="258" t="s">
        <v>68</v>
      </c>
      <c r="AR12" s="258" t="s">
        <v>14</v>
      </c>
      <c r="AS12" s="159" t="s">
        <v>70</v>
      </c>
      <c r="AT12" s="160"/>
      <c r="AU12" s="152" t="s">
        <v>15</v>
      </c>
      <c r="AV12" s="152"/>
      <c r="AW12" s="153"/>
      <c r="AX12" s="319" t="s">
        <v>1</v>
      </c>
      <c r="AY12" s="260" t="s">
        <v>3</v>
      </c>
      <c r="AZ12" s="159" t="s">
        <v>64</v>
      </c>
      <c r="BA12" s="260" t="s">
        <v>11</v>
      </c>
      <c r="BB12" s="258" t="s">
        <v>29</v>
      </c>
      <c r="BC12" s="258" t="s">
        <v>65</v>
      </c>
      <c r="BD12" s="245" t="s">
        <v>40</v>
      </c>
      <c r="BE12" s="245" t="s">
        <v>4</v>
      </c>
      <c r="BF12" s="245" t="s">
        <v>5</v>
      </c>
      <c r="BG12" s="245" t="s">
        <v>13</v>
      </c>
      <c r="BH12" s="245" t="s">
        <v>6</v>
      </c>
      <c r="BI12" s="245" t="s">
        <v>7</v>
      </c>
      <c r="BJ12" s="262" t="s">
        <v>8</v>
      </c>
      <c r="BK12" s="263"/>
      <c r="BL12" s="159" t="s">
        <v>24</v>
      </c>
      <c r="BM12" s="266"/>
      <c r="BN12" s="160"/>
      <c r="BO12" s="258" t="s">
        <v>68</v>
      </c>
      <c r="BP12" s="258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0"/>
      <c r="C13" s="261"/>
      <c r="D13" s="161"/>
      <c r="E13" s="261"/>
      <c r="F13" s="259"/>
      <c r="G13" s="259"/>
      <c r="H13" s="246"/>
      <c r="I13" s="246"/>
      <c r="J13" s="246"/>
      <c r="K13" s="246"/>
      <c r="L13" s="246"/>
      <c r="M13" s="246"/>
      <c r="N13" s="264"/>
      <c r="O13" s="265"/>
      <c r="P13" s="161"/>
      <c r="Q13" s="154"/>
      <c r="R13" s="162"/>
      <c r="S13" s="267"/>
      <c r="T13" s="267"/>
      <c r="U13" s="161"/>
      <c r="V13" s="162"/>
      <c r="W13" s="154"/>
      <c r="X13" s="154"/>
      <c r="Y13" s="155"/>
      <c r="Z13" s="320"/>
      <c r="AA13" s="261"/>
      <c r="AB13" s="161"/>
      <c r="AC13" s="261"/>
      <c r="AD13" s="259"/>
      <c r="AE13" s="259"/>
      <c r="AF13" s="246"/>
      <c r="AG13" s="246"/>
      <c r="AH13" s="246"/>
      <c r="AI13" s="246"/>
      <c r="AJ13" s="246"/>
      <c r="AK13" s="246"/>
      <c r="AL13" s="264"/>
      <c r="AM13" s="265"/>
      <c r="AN13" s="161"/>
      <c r="AO13" s="154"/>
      <c r="AP13" s="162"/>
      <c r="AQ13" s="267"/>
      <c r="AR13" s="267"/>
      <c r="AS13" s="161"/>
      <c r="AT13" s="162"/>
      <c r="AU13" s="154"/>
      <c r="AV13" s="154"/>
      <c r="AW13" s="155"/>
      <c r="AX13" s="320"/>
      <c r="AY13" s="261"/>
      <c r="AZ13" s="161"/>
      <c r="BA13" s="261"/>
      <c r="BB13" s="259"/>
      <c r="BC13" s="259"/>
      <c r="BD13" s="246"/>
      <c r="BE13" s="246"/>
      <c r="BF13" s="246"/>
      <c r="BG13" s="246"/>
      <c r="BH13" s="246"/>
      <c r="BI13" s="246"/>
      <c r="BJ13" s="264"/>
      <c r="BK13" s="265"/>
      <c r="BL13" s="161"/>
      <c r="BM13" s="154"/>
      <c r="BN13" s="162"/>
      <c r="BO13" s="267"/>
      <c r="BP13" s="267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7" t="s">
        <v>57</v>
      </c>
      <c r="E14" s="348"/>
      <c r="F14" s="349"/>
      <c r="G14" s="75"/>
      <c r="H14" s="75"/>
      <c r="I14" s="75" t="s">
        <v>0</v>
      </c>
      <c r="J14" s="53">
        <v>0</v>
      </c>
      <c r="K14" s="53">
        <f>C$10</f>
        <v>15000</v>
      </c>
      <c r="L14" s="75" t="s">
        <v>0</v>
      </c>
      <c r="M14" s="75" t="str">
        <f>I14</f>
        <v xml:space="preserve"> </v>
      </c>
      <c r="N14" s="321" t="s">
        <v>0</v>
      </c>
      <c r="O14" s="322"/>
      <c r="P14" s="323"/>
      <c r="Q14" s="324"/>
      <c r="R14" s="322"/>
      <c r="S14" s="77"/>
      <c r="T14" s="78"/>
      <c r="U14" s="156"/>
      <c r="V14" s="157"/>
      <c r="W14" s="157"/>
      <c r="X14" s="157"/>
      <c r="Y14" s="158"/>
      <c r="Z14" s="361" t="s">
        <v>67</v>
      </c>
      <c r="AA14" s="362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15000</v>
      </c>
      <c r="AJ14" s="75">
        <f>L41</f>
        <v>0</v>
      </c>
      <c r="AK14" s="75"/>
      <c r="AL14" s="321"/>
      <c r="AM14" s="322"/>
      <c r="AN14" s="323">
        <f>Q41</f>
        <v>0</v>
      </c>
      <c r="AO14" s="324"/>
      <c r="AP14" s="322"/>
      <c r="AQ14" s="77"/>
      <c r="AR14" s="78">
        <f>T41</f>
        <v>0</v>
      </c>
      <c r="AS14" s="156"/>
      <c r="AT14" s="157"/>
      <c r="AU14" s="157"/>
      <c r="AV14" s="157"/>
      <c r="AW14" s="158"/>
      <c r="AX14" s="361" t="s">
        <v>67</v>
      </c>
      <c r="AY14" s="362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15000</v>
      </c>
      <c r="BH14" s="75">
        <f>AJ41</f>
        <v>0</v>
      </c>
      <c r="BI14" s="75"/>
      <c r="BJ14" s="321"/>
      <c r="BK14" s="322"/>
      <c r="BL14" s="323">
        <f>AN41</f>
        <v>0</v>
      </c>
      <c r="BM14" s="324"/>
      <c r="BN14" s="322"/>
      <c r="BO14" s="77"/>
      <c r="BP14" s="78">
        <f>AR41</f>
        <v>0</v>
      </c>
      <c r="BQ14" s="156"/>
      <c r="BR14" s="157"/>
      <c r="BS14" s="157"/>
      <c r="BT14" s="157"/>
      <c r="BU14" s="158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15000</v>
      </c>
      <c r="L15" s="73">
        <f>IF(F15="",0,$J$6*(I15-E15-Q15))</f>
        <v>0</v>
      </c>
      <c r="M15" s="74">
        <f>F15</f>
        <v>0</v>
      </c>
      <c r="N15" s="163" t="str">
        <f>IF(L15=0,"",(M15/L15))</f>
        <v/>
      </c>
      <c r="O15" s="164"/>
      <c r="P15" s="165"/>
      <c r="Q15" s="166"/>
      <c r="R15" s="167"/>
      <c r="S15" s="89"/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15000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15000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15000</v>
      </c>
      <c r="L16" s="73">
        <f t="shared" ref="L16:L40" si="15">IF(F16="",0,$J$6*(I16-E16-Q16))</f>
        <v>0</v>
      </c>
      <c r="M16" s="74">
        <f t="shared" ref="M16:M40" si="16">F16</f>
        <v>0</v>
      </c>
      <c r="N16" s="163" t="str">
        <f t="shared" ref="N16:N40" si="17">IF(L16=0,"",(M16/L16))</f>
        <v/>
      </c>
      <c r="O16" s="164"/>
      <c r="P16" s="165"/>
      <c r="Q16" s="166"/>
      <c r="R16" s="167"/>
      <c r="S16" s="89"/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15000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15000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15000</v>
      </c>
      <c r="L17" s="73">
        <f t="shared" si="15"/>
        <v>0</v>
      </c>
      <c r="M17" s="74">
        <f t="shared" si="16"/>
        <v>0</v>
      </c>
      <c r="N17" s="163" t="str">
        <f t="shared" si="17"/>
        <v/>
      </c>
      <c r="O17" s="164"/>
      <c r="P17" s="165"/>
      <c r="Q17" s="166"/>
      <c r="R17" s="167"/>
      <c r="S17" s="89"/>
      <c r="T17" s="91"/>
      <c r="U17" s="148"/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15000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15000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15000</v>
      </c>
      <c r="L18" s="73">
        <f t="shared" si="15"/>
        <v>0</v>
      </c>
      <c r="M18" s="74">
        <f t="shared" si="16"/>
        <v>0</v>
      </c>
      <c r="N18" s="163" t="str">
        <f t="shared" si="17"/>
        <v/>
      </c>
      <c r="O18" s="164"/>
      <c r="P18" s="165"/>
      <c r="Q18" s="166"/>
      <c r="R18" s="167"/>
      <c r="S18" s="89"/>
      <c r="T18" s="91"/>
      <c r="U18" s="148"/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15000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15000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15000</v>
      </c>
      <c r="L19" s="73">
        <f t="shared" si="15"/>
        <v>0</v>
      </c>
      <c r="M19" s="74">
        <f t="shared" si="16"/>
        <v>0</v>
      </c>
      <c r="N19" s="163" t="str">
        <f t="shared" si="17"/>
        <v/>
      </c>
      <c r="O19" s="164"/>
      <c r="P19" s="165"/>
      <c r="Q19" s="166"/>
      <c r="R19" s="167"/>
      <c r="S19" s="89"/>
      <c r="T19" s="91"/>
      <c r="U19" s="148"/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15000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15000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15000</v>
      </c>
      <c r="L20" s="73">
        <f t="shared" si="15"/>
        <v>0</v>
      </c>
      <c r="M20" s="74">
        <f t="shared" si="16"/>
        <v>0</v>
      </c>
      <c r="N20" s="163" t="str">
        <f t="shared" si="17"/>
        <v/>
      </c>
      <c r="O20" s="164"/>
      <c r="P20" s="165"/>
      <c r="Q20" s="166"/>
      <c r="R20" s="167"/>
      <c r="S20" s="89"/>
      <c r="T20" s="91"/>
      <c r="U20" s="148"/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15000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15000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15000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/>
      <c r="Q21" s="166"/>
      <c r="R21" s="167"/>
      <c r="S21" s="89"/>
      <c r="T21" s="91"/>
      <c r="U21" s="148"/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15000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15000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15000</v>
      </c>
      <c r="L22" s="73">
        <f t="shared" si="15"/>
        <v>0</v>
      </c>
      <c r="M22" s="74">
        <f t="shared" si="16"/>
        <v>0</v>
      </c>
      <c r="N22" s="163" t="str">
        <f t="shared" si="17"/>
        <v/>
      </c>
      <c r="O22" s="164"/>
      <c r="P22" s="165"/>
      <c r="Q22" s="166"/>
      <c r="R22" s="167"/>
      <c r="S22" s="89"/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15000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15000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15000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15000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15000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15000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/>
      <c r="Q24" s="166"/>
      <c r="R24" s="167"/>
      <c r="S24" s="89"/>
      <c r="T24" s="91"/>
      <c r="U24" s="148"/>
      <c r="V24" s="149"/>
      <c r="W24" s="150"/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15000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15000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15000</v>
      </c>
      <c r="L25" s="73">
        <f t="shared" si="15"/>
        <v>0</v>
      </c>
      <c r="M25" s="74">
        <f t="shared" si="16"/>
        <v>0</v>
      </c>
      <c r="N25" s="163" t="str">
        <f t="shared" si="17"/>
        <v/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15000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15000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15000</v>
      </c>
      <c r="L26" s="73">
        <f t="shared" si="15"/>
        <v>0</v>
      </c>
      <c r="M26" s="74">
        <f t="shared" si="16"/>
        <v>0</v>
      </c>
      <c r="N26" s="163" t="str">
        <f t="shared" si="17"/>
        <v/>
      </c>
      <c r="O26" s="164"/>
      <c r="P26" s="165"/>
      <c r="Q26" s="166"/>
      <c r="R26" s="167"/>
      <c r="S26" s="89"/>
      <c r="T26" s="91"/>
      <c r="U26" s="148"/>
      <c r="V26" s="149"/>
      <c r="W26" s="150"/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15000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15000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15000</v>
      </c>
      <c r="L27" s="73">
        <f t="shared" si="15"/>
        <v>0</v>
      </c>
      <c r="M27" s="74">
        <f t="shared" si="16"/>
        <v>0</v>
      </c>
      <c r="N27" s="163" t="str">
        <f t="shared" si="17"/>
        <v/>
      </c>
      <c r="O27" s="164"/>
      <c r="P27" s="165"/>
      <c r="Q27" s="166"/>
      <c r="R27" s="167"/>
      <c r="S27" s="89"/>
      <c r="T27" s="91"/>
      <c r="U27" s="148"/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15000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15000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15000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15000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15000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15000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15000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15000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15000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15000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15000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15000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15000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15000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15000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15000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15000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15000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15000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15000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15000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15000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15000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15000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15000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15000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15000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15000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15000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15000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15000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15000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15000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15000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15000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15000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0"/>
      <c r="Q39" s="181"/>
      <c r="R39" s="182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15000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0"/>
      <c r="AO39" s="181"/>
      <c r="AP39" s="182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15000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0"/>
      <c r="BM39" s="181"/>
      <c r="BN39" s="182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15000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0"/>
      <c r="Q40" s="181"/>
      <c r="R40" s="182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15000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0"/>
      <c r="AO40" s="181"/>
      <c r="AP40" s="182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15000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0"/>
      <c r="BM40" s="181"/>
      <c r="BN40" s="182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15000</v>
      </c>
      <c r="L41" s="79">
        <f>SUM(L15:L40)</f>
        <v>0</v>
      </c>
      <c r="M41" s="76" t="s">
        <v>0</v>
      </c>
      <c r="N41" s="183" t="s">
        <v>0</v>
      </c>
      <c r="O41" s="184"/>
      <c r="P41" s="185">
        <f>SUM(P15:P40)</f>
        <v>0</v>
      </c>
      <c r="Q41" s="186"/>
      <c r="R41" s="187"/>
      <c r="S41" s="133"/>
      <c r="T41" s="79">
        <f>SUM(T15:T40)</f>
        <v>0</v>
      </c>
      <c r="U41" s="358" t="s">
        <v>27</v>
      </c>
      <c r="V41" s="359"/>
      <c r="W41" s="359"/>
      <c r="X41" s="359"/>
      <c r="Y41" s="360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15000</v>
      </c>
      <c r="AJ41" s="79">
        <f>SUM(AJ14:AJ40)</f>
        <v>0</v>
      </c>
      <c r="AK41" s="76" t="s">
        <v>0</v>
      </c>
      <c r="AL41" s="183" t="s">
        <v>0</v>
      </c>
      <c r="AM41" s="184"/>
      <c r="AN41" s="185">
        <f>SUM(AN14:AN40)</f>
        <v>0</v>
      </c>
      <c r="AO41" s="186"/>
      <c r="AP41" s="187"/>
      <c r="AQ41" s="133"/>
      <c r="AR41" s="79">
        <f>SUM(AR14:AR40)</f>
        <v>0</v>
      </c>
      <c r="AS41" s="358" t="s">
        <v>30</v>
      </c>
      <c r="AT41" s="359"/>
      <c r="AU41" s="359"/>
      <c r="AV41" s="359"/>
      <c r="AW41" s="360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15000</v>
      </c>
      <c r="BH41" s="79">
        <f>SUM(BH14:BH40)</f>
        <v>0</v>
      </c>
      <c r="BI41" s="76" t="s">
        <v>0</v>
      </c>
      <c r="BJ41" s="183" t="s">
        <v>0</v>
      </c>
      <c r="BK41" s="184"/>
      <c r="BL41" s="185">
        <f>SUM(BL14:BL40)</f>
        <v>0</v>
      </c>
      <c r="BM41" s="186"/>
      <c r="BN41" s="187"/>
      <c r="BO41" s="133"/>
      <c r="BP41" s="79">
        <f>SUM(BP14:BP40)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70" t="s">
        <v>32</v>
      </c>
      <c r="C42" s="171"/>
      <c r="D42" s="172"/>
      <c r="E42" s="173" t="s">
        <v>52</v>
      </c>
      <c r="F42" s="173"/>
      <c r="G42" s="173"/>
      <c r="H42" s="174"/>
      <c r="I42" s="178" t="s">
        <v>58</v>
      </c>
      <c r="J42" s="179"/>
      <c r="K42" s="179"/>
      <c r="L42" s="179"/>
      <c r="M42" s="175" t="s">
        <v>2</v>
      </c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7"/>
      <c r="Z42" s="170" t="s">
        <v>32</v>
      </c>
      <c r="AA42" s="171"/>
      <c r="AB42" s="172"/>
      <c r="AC42" s="173" t="s">
        <v>52</v>
      </c>
      <c r="AD42" s="173"/>
      <c r="AE42" s="173"/>
      <c r="AF42" s="174"/>
      <c r="AG42" s="178" t="s">
        <v>58</v>
      </c>
      <c r="AH42" s="179"/>
      <c r="AI42" s="179"/>
      <c r="AJ42" s="179"/>
      <c r="AK42" s="175" t="s">
        <v>2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7"/>
      <c r="AX42" s="170" t="s">
        <v>32</v>
      </c>
      <c r="AY42" s="171"/>
      <c r="AZ42" s="172"/>
      <c r="BA42" s="173" t="s">
        <v>52</v>
      </c>
      <c r="BB42" s="173"/>
      <c r="BC42" s="173"/>
      <c r="BD42" s="174"/>
      <c r="BE42" s="178" t="s">
        <v>58</v>
      </c>
      <c r="BF42" s="179"/>
      <c r="BG42" s="179"/>
      <c r="BH42" s="179"/>
      <c r="BI42" s="175" t="s">
        <v>2</v>
      </c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  <c r="BU42" s="177"/>
    </row>
    <row r="43" spans="2:73" ht="20.25" customHeight="1" x14ac:dyDescent="0.2">
      <c r="B43" s="212" t="s">
        <v>46</v>
      </c>
      <c r="C43" s="213"/>
      <c r="D43" s="66" t="str">
        <f>IF(BH41=0,"",BH41)</f>
        <v/>
      </c>
      <c r="E43" s="220" t="s">
        <v>45</v>
      </c>
      <c r="F43" s="220"/>
      <c r="G43" s="221"/>
      <c r="H43" s="59"/>
      <c r="I43" s="60">
        <v>1</v>
      </c>
      <c r="J43" s="214" t="s">
        <v>25</v>
      </c>
      <c r="K43" s="215"/>
      <c r="L43" s="69">
        <f>BH43</f>
        <v>0</v>
      </c>
      <c r="M43" s="216" t="s">
        <v>28</v>
      </c>
      <c r="N43" s="217"/>
      <c r="O43" s="188" t="s">
        <v>53</v>
      </c>
      <c r="P43" s="217"/>
      <c r="Q43" s="188" t="s">
        <v>69</v>
      </c>
      <c r="R43" s="189"/>
      <c r="S43" s="188" t="s">
        <v>20</v>
      </c>
      <c r="T43" s="189"/>
      <c r="U43" s="188" t="s">
        <v>71</v>
      </c>
      <c r="V43" s="189"/>
      <c r="W43" s="192" t="s">
        <v>15</v>
      </c>
      <c r="X43" s="193"/>
      <c r="Y43" s="194"/>
      <c r="Z43" s="212" t="s">
        <v>46</v>
      </c>
      <c r="AA43" s="213"/>
      <c r="AB43" s="66" t="str">
        <f>IF($D$43="","",$D$43)</f>
        <v/>
      </c>
      <c r="AC43" s="220" t="s">
        <v>45</v>
      </c>
      <c r="AD43" s="220"/>
      <c r="AE43" s="221"/>
      <c r="AF43" s="59">
        <f>H43</f>
        <v>0</v>
      </c>
      <c r="AG43" s="60">
        <v>1</v>
      </c>
      <c r="AH43" s="214" t="s">
        <v>25</v>
      </c>
      <c r="AI43" s="215"/>
      <c r="AJ43" s="69">
        <f>BH43</f>
        <v>0</v>
      </c>
      <c r="AK43" s="216" t="s">
        <v>28</v>
      </c>
      <c r="AL43" s="217"/>
      <c r="AM43" s="188" t="s">
        <v>53</v>
      </c>
      <c r="AN43" s="217"/>
      <c r="AO43" s="188" t="s">
        <v>69</v>
      </c>
      <c r="AP43" s="189"/>
      <c r="AQ43" s="188" t="s">
        <v>20</v>
      </c>
      <c r="AR43" s="189"/>
      <c r="AS43" s="188" t="s">
        <v>71</v>
      </c>
      <c r="AT43" s="189"/>
      <c r="AU43" s="192" t="s">
        <v>15</v>
      </c>
      <c r="AV43" s="193"/>
      <c r="AW43" s="194"/>
      <c r="AX43" s="212" t="s">
        <v>46</v>
      </c>
      <c r="AY43" s="213"/>
      <c r="AZ43" s="66" t="str">
        <f>IF($D$43="","",$D$43)</f>
        <v/>
      </c>
      <c r="BA43" s="220" t="s">
        <v>45</v>
      </c>
      <c r="BB43" s="220"/>
      <c r="BC43" s="221"/>
      <c r="BD43" s="59">
        <f>H43</f>
        <v>0</v>
      </c>
      <c r="BE43" s="60">
        <v>1</v>
      </c>
      <c r="BF43" s="214" t="s">
        <v>25</v>
      </c>
      <c r="BG43" s="215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6" t="s">
        <v>28</v>
      </c>
      <c r="BJ43" s="217"/>
      <c r="BK43" s="188" t="s">
        <v>53</v>
      </c>
      <c r="BL43" s="217"/>
      <c r="BM43" s="188" t="s">
        <v>69</v>
      </c>
      <c r="BN43" s="189"/>
      <c r="BO43" s="188" t="s">
        <v>20</v>
      </c>
      <c r="BP43" s="189"/>
      <c r="BQ43" s="188" t="s">
        <v>71</v>
      </c>
      <c r="BR43" s="189"/>
      <c r="BS43" s="192" t="s">
        <v>15</v>
      </c>
      <c r="BT43" s="193"/>
      <c r="BU43" s="194"/>
    </row>
    <row r="44" spans="2:73" ht="20.25" customHeight="1" thickBot="1" x14ac:dyDescent="0.25">
      <c r="B44" s="198" t="s">
        <v>33</v>
      </c>
      <c r="C44" s="199"/>
      <c r="D44" s="67" t="str">
        <f>IF(D43="","",(D45/D43))</f>
        <v/>
      </c>
      <c r="E44" s="200" t="s">
        <v>41</v>
      </c>
      <c r="F44" s="200"/>
      <c r="G44" s="201"/>
      <c r="H44" s="68" t="str">
        <f>IF(BP41=0,"",BP41)</f>
        <v/>
      </c>
      <c r="I44" s="54">
        <v>2</v>
      </c>
      <c r="J44" s="202" t="s">
        <v>26</v>
      </c>
      <c r="K44" s="203"/>
      <c r="L44" s="69">
        <f t="shared" ref="L44:L48" si="28">BH44</f>
        <v>0</v>
      </c>
      <c r="M44" s="218"/>
      <c r="N44" s="219"/>
      <c r="O44" s="190"/>
      <c r="P44" s="219"/>
      <c r="Q44" s="190"/>
      <c r="R44" s="191"/>
      <c r="S44" s="190"/>
      <c r="T44" s="191"/>
      <c r="U44" s="190"/>
      <c r="V44" s="191"/>
      <c r="W44" s="195"/>
      <c r="X44" s="196"/>
      <c r="Y44" s="197"/>
      <c r="Z44" s="198" t="s">
        <v>33</v>
      </c>
      <c r="AA44" s="199"/>
      <c r="AB44" s="67" t="str">
        <f>IF($D$44="","",$D$44)</f>
        <v/>
      </c>
      <c r="AC44" s="200" t="s">
        <v>41</v>
      </c>
      <c r="AD44" s="200"/>
      <c r="AE44" s="201"/>
      <c r="AF44" s="68" t="str">
        <f>IF(BP41=0,"",BP41)</f>
        <v/>
      </c>
      <c r="AG44" s="54">
        <v>2</v>
      </c>
      <c r="AH44" s="202" t="s">
        <v>26</v>
      </c>
      <c r="AI44" s="203"/>
      <c r="AJ44" s="69">
        <f>BH44</f>
        <v>0</v>
      </c>
      <c r="AK44" s="218"/>
      <c r="AL44" s="219"/>
      <c r="AM44" s="190"/>
      <c r="AN44" s="219"/>
      <c r="AO44" s="190"/>
      <c r="AP44" s="191"/>
      <c r="AQ44" s="190"/>
      <c r="AR44" s="191"/>
      <c r="AS44" s="190"/>
      <c r="AT44" s="191"/>
      <c r="AU44" s="195"/>
      <c r="AV44" s="196"/>
      <c r="AW44" s="197"/>
      <c r="AX44" s="198" t="s">
        <v>33</v>
      </c>
      <c r="AY44" s="199"/>
      <c r="AZ44" s="67" t="str">
        <f>IF($D$44="","",$D$44)</f>
        <v/>
      </c>
      <c r="BA44" s="200" t="s">
        <v>41</v>
      </c>
      <c r="BB44" s="200"/>
      <c r="BC44" s="201"/>
      <c r="BD44" s="68" t="str">
        <f>IF(BP41=0,"",BP41)</f>
        <v/>
      </c>
      <c r="BE44" s="54">
        <v>2</v>
      </c>
      <c r="BF44" s="202" t="s">
        <v>26</v>
      </c>
      <c r="BG44" s="20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8"/>
      <c r="BJ44" s="219"/>
      <c r="BK44" s="190"/>
      <c r="BL44" s="219"/>
      <c r="BM44" s="190"/>
      <c r="BN44" s="191"/>
      <c r="BO44" s="190"/>
      <c r="BP44" s="191"/>
      <c r="BQ44" s="190"/>
      <c r="BR44" s="191"/>
      <c r="BS44" s="195"/>
      <c r="BT44" s="196"/>
      <c r="BU44" s="197"/>
    </row>
    <row r="45" spans="2:73" ht="20.25" customHeight="1" x14ac:dyDescent="0.2">
      <c r="B45" s="204" t="s">
        <v>47</v>
      </c>
      <c r="C45" s="205"/>
      <c r="D45" s="68" t="str">
        <f>IF(BB41=0,"",BB41)</f>
        <v/>
      </c>
      <c r="E45" s="200" t="s">
        <v>42</v>
      </c>
      <c r="F45" s="200"/>
      <c r="G45" s="201"/>
      <c r="H45" s="68">
        <f>IF(P4="","",(P4*2))</f>
        <v>264</v>
      </c>
      <c r="I45" s="54">
        <v>3</v>
      </c>
      <c r="J45" s="206"/>
      <c r="K45" s="207"/>
      <c r="L45" s="69">
        <f t="shared" si="28"/>
        <v>0</v>
      </c>
      <c r="M45" s="208"/>
      <c r="N45" s="209"/>
      <c r="O45" s="210"/>
      <c r="P45" s="211"/>
      <c r="Q45" s="224"/>
      <c r="R45" s="225"/>
      <c r="S45" s="224"/>
      <c r="T45" s="225"/>
      <c r="U45" s="224"/>
      <c r="V45" s="225"/>
      <c r="W45" s="226"/>
      <c r="X45" s="227"/>
      <c r="Y45" s="228"/>
      <c r="Z45" s="204" t="s">
        <v>47</v>
      </c>
      <c r="AA45" s="205"/>
      <c r="AB45" s="68" t="str">
        <f>IF($D$45="","",$D$45)</f>
        <v/>
      </c>
      <c r="AC45" s="200" t="s">
        <v>42</v>
      </c>
      <c r="AD45" s="200"/>
      <c r="AE45" s="201"/>
      <c r="AF45" s="68">
        <f>IF(AN4="","",(AN4*2))</f>
        <v>264</v>
      </c>
      <c r="AG45" s="54">
        <v>3</v>
      </c>
      <c r="AH45" s="206"/>
      <c r="AI45" s="207"/>
      <c r="AJ45" s="69">
        <f t="shared" ref="AJ45:AJ48" si="29">BH45</f>
        <v>0</v>
      </c>
      <c r="AK45" s="208"/>
      <c r="AL45" s="209"/>
      <c r="AM45" s="210"/>
      <c r="AN45" s="211"/>
      <c r="AO45" s="224"/>
      <c r="AP45" s="225"/>
      <c r="AQ45" s="224"/>
      <c r="AR45" s="225"/>
      <c r="AS45" s="224"/>
      <c r="AT45" s="225"/>
      <c r="AU45" s="226"/>
      <c r="AV45" s="227"/>
      <c r="AW45" s="228"/>
      <c r="AX45" s="204" t="s">
        <v>47</v>
      </c>
      <c r="AY45" s="205"/>
      <c r="AZ45" s="68" t="str">
        <f>IF($D$45="","",$D$45)</f>
        <v/>
      </c>
      <c r="BA45" s="200" t="s">
        <v>42</v>
      </c>
      <c r="BB45" s="200"/>
      <c r="BC45" s="201"/>
      <c r="BD45" s="68">
        <f>IF(BL4="","",(BL4*2))</f>
        <v>264</v>
      </c>
      <c r="BE45" s="54">
        <v>3</v>
      </c>
      <c r="BF45" s="206"/>
      <c r="BG45" s="207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8"/>
      <c r="BJ45" s="209"/>
      <c r="BK45" s="210"/>
      <c r="BL45" s="211"/>
      <c r="BM45" s="224"/>
      <c r="BN45" s="225"/>
      <c r="BO45" s="224"/>
      <c r="BP45" s="225"/>
      <c r="BQ45" s="224"/>
      <c r="BR45" s="225"/>
      <c r="BS45" s="226"/>
      <c r="BT45" s="227"/>
      <c r="BU45" s="228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229" t="s">
        <v>61</v>
      </c>
      <c r="K46" s="230"/>
      <c r="L46" s="69">
        <f t="shared" si="28"/>
        <v>0</v>
      </c>
      <c r="M46" s="231"/>
      <c r="N46" s="232"/>
      <c r="O46" s="233"/>
      <c r="P46" s="234"/>
      <c r="Q46" s="168"/>
      <c r="R46" s="169"/>
      <c r="S46" s="168"/>
      <c r="T46" s="169"/>
      <c r="U46" s="168"/>
      <c r="V46" s="169"/>
      <c r="W46" s="168"/>
      <c r="X46" s="222"/>
      <c r="Y46" s="223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229" t="s">
        <v>61</v>
      </c>
      <c r="AI46" s="230"/>
      <c r="AJ46" s="69">
        <f t="shared" si="29"/>
        <v>0</v>
      </c>
      <c r="AK46" s="231"/>
      <c r="AL46" s="232"/>
      <c r="AM46" s="233"/>
      <c r="AN46" s="234"/>
      <c r="AO46" s="168"/>
      <c r="AP46" s="169"/>
      <c r="AQ46" s="168"/>
      <c r="AR46" s="169"/>
      <c r="AS46" s="168"/>
      <c r="AT46" s="169"/>
      <c r="AU46" s="168"/>
      <c r="AV46" s="222"/>
      <c r="AW46" s="223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229" t="s">
        <v>61</v>
      </c>
      <c r="BG46" s="230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31"/>
      <c r="BJ46" s="232"/>
      <c r="BK46" s="233"/>
      <c r="BL46" s="234"/>
      <c r="BM46" s="168"/>
      <c r="BN46" s="169"/>
      <c r="BO46" s="168"/>
      <c r="BP46" s="169"/>
      <c r="BQ46" s="168"/>
      <c r="BR46" s="169"/>
      <c r="BS46" s="168"/>
      <c r="BT46" s="222"/>
      <c r="BU46" s="223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356" t="s">
        <v>62</v>
      </c>
      <c r="K47" s="356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68"/>
      <c r="X47" s="222"/>
      <c r="Y47" s="223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356" t="s">
        <v>62</v>
      </c>
      <c r="AI47" s="356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68"/>
      <c r="AV47" s="222"/>
      <c r="AW47" s="223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356" t="s">
        <v>62</v>
      </c>
      <c r="BG47" s="356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68"/>
      <c r="BT47" s="222"/>
      <c r="BU47" s="223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7" t="s">
        <v>63</v>
      </c>
      <c r="K48" s="357"/>
      <c r="L48" s="69">
        <f t="shared" si="28"/>
        <v>0</v>
      </c>
      <c r="M48" s="337"/>
      <c r="N48" s="338"/>
      <c r="O48" s="337"/>
      <c r="P48" s="338"/>
      <c r="Q48" s="337"/>
      <c r="R48" s="338"/>
      <c r="S48" s="337"/>
      <c r="T48" s="338"/>
      <c r="U48" s="337"/>
      <c r="V48" s="338"/>
      <c r="W48" s="339"/>
      <c r="X48" s="340"/>
      <c r="Y48" s="341"/>
      <c r="Z48" s="124"/>
      <c r="AA48" s="125"/>
      <c r="AB48" s="127"/>
      <c r="AC48" s="127"/>
      <c r="AD48" s="127"/>
      <c r="AE48" s="127"/>
      <c r="AF48" s="127"/>
      <c r="AG48" s="128">
        <v>6</v>
      </c>
      <c r="AH48" s="357" t="s">
        <v>63</v>
      </c>
      <c r="AI48" s="357"/>
      <c r="AJ48" s="69">
        <f t="shared" si="29"/>
        <v>0</v>
      </c>
      <c r="AK48" s="337"/>
      <c r="AL48" s="338"/>
      <c r="AM48" s="337"/>
      <c r="AN48" s="338"/>
      <c r="AO48" s="337"/>
      <c r="AP48" s="338"/>
      <c r="AQ48" s="337"/>
      <c r="AR48" s="338"/>
      <c r="AS48" s="337"/>
      <c r="AT48" s="338"/>
      <c r="AU48" s="339"/>
      <c r="AV48" s="340"/>
      <c r="AW48" s="341"/>
      <c r="AX48" s="124"/>
      <c r="AY48" s="125"/>
      <c r="AZ48" s="127"/>
      <c r="BA48" s="127"/>
      <c r="BB48" s="127"/>
      <c r="BC48" s="127"/>
      <c r="BD48" s="127"/>
      <c r="BE48" s="128">
        <v>6</v>
      </c>
      <c r="BF48" s="357" t="s">
        <v>63</v>
      </c>
      <c r="BG48" s="357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337"/>
      <c r="BJ48" s="338"/>
      <c r="BK48" s="337"/>
      <c r="BL48" s="338"/>
      <c r="BM48" s="337"/>
      <c r="BN48" s="338"/>
      <c r="BO48" s="337"/>
      <c r="BP48" s="338"/>
      <c r="BQ48" s="337"/>
      <c r="BR48" s="338"/>
      <c r="BS48" s="339"/>
      <c r="BT48" s="340"/>
      <c r="BU48" s="341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2018-10-04T17:10:07Z</cp:lastPrinted>
  <dcterms:created xsi:type="dcterms:W3CDTF">2004-06-10T22:10:31Z</dcterms:created>
  <dcterms:modified xsi:type="dcterms:W3CDTF">2018-10-04T17:10:20Z</dcterms:modified>
</cp:coreProperties>
</file>