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<sst xmlns="http://schemas.openxmlformats.org/spreadsheetml/2006/main" count="3073" uniqueCount="711">
  <si>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</si>
  <si>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</si>
  <si>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</si>
  <si>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</si>
  <si>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</si>
  <si>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</si>
  <si>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</si>
  <si>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</si>
  <si>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</si>
  <si>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</si>
  <si>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</si>
  <si>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</si>
  <si>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</si>
  <si>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</si>
  <si>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</si>
  <si>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</si>
  <si>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</si>
  <si>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</si>
  <si>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</si>
  <si>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</si>
  <si>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</si>
  <si>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</si>
  <si>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</si>
  <si>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</si>
  <si>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</si>
  <si>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</si>
  <si>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</si>
  <si>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</si>
  <si>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</si>
  <si>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</si>
  <si>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</si>
  <si>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</si>
  <si>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</si>
  <si>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</si>
  <si>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</si>
  <si>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</si>
  <si>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</si>
  <si>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</si>
  <si>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</si>
  <si>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</si>
  <si>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</si>
  <si>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</si>
  <si>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</si>
  <si>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</si>
  <si>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</si>
  <si>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</si>
  <si>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</si>
  <si>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</si>
  <si>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</si>
  <si>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</si>
  <si>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</si>
  <si>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</si>
  <si>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</si>
  <si>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</si>
  <si>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</si>
  <si>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</si>
  <si>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</si>
  <si>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</si>
  <si>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</si>
  <si>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</si>
  <si>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</si>
  <si>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</si>
  <si>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</si>
  <si>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</si>
  <si>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</si>
  <si>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</si>
  <si>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</si>
  <si>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</si>
  <si>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</si>
  <si>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</si>
  <si>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</si>
  <si>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</si>
  <si>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</si>
  <si>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</si>
  <si>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</si>
  <si>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</si>
  <si>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</si>
  <si>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</si>
  <si>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</si>
  <si>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</si>
  <si>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</si>
  <si>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</si>
  <si>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</si>
  <si>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</si>
  <si>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</si>
  <si>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</si>
  <si>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</si>
  <si>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</si>
  <si>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</si>
  <si>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</si>
  <si>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</si>
  <si>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</si>
  <si>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</si>
  <si>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</si>
  <si>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</si>
  <si>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</si>
  <si>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</si>
  <si>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</si>
  <si>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</si>
  <si>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</si>
  <si>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</si>
  <si>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</si>
  <si>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</si>
  <si>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</si>
  <si>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</si>
  <si>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</si>
  <si>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</si>
  <si>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</si>
  <si>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</si>
  <si>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</si>
  <si>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</si>
  <si>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</si>
  <si>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</si>
  <si>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</si>
  <si>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</si>
  <si>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</si>
  <si>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</si>
  <si>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</si>
  <si>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</si>
  <si>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</si>
  <si>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</si>
  <si>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</si>
  <si>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</si>
  <si>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</si>
  <si>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</si>
  <si>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</si>
  <si>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</si>
  <si>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</si>
  <si>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</si>
  <si>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</si>
  <si>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</si>
  <si>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</si>
  <si>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</si>
  <si>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</si>
  <si>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</si>
  <si>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</si>
  <si>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</si>
  <si>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</si>
  <si>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</si>
  <si>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</si>
  <si>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</si>
  <si>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</si>
  <si>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</si>
  <si>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</si>
  <si>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</si>
  <si>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</si>
  <si>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</si>
  <si>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</si>
  <si>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</si>
  <si>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</si>
  <si>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</si>
  <si>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</si>
  <si>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</si>
  <si>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</si>
  <si>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</si>
  <si>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</si>
  <si>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</si>
  <si>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</si>
  <si>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</si>
  <si>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</si>
  <si>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</si>
  <si>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</si>
  <si>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</si>
  <si>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</si>
  <si>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</si>
  <si>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</si>
  <si>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</si>
  <si>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</si>
  <si>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</si>
  <si>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</si>
  <si>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</si>
  <si>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</si>
  <si>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</si>
  <si>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</si>
  <si>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</si>
  <si>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</si>
  <si>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</si>
  <si>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</si>
  <si>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</si>
  <si>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</si>
  <si>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</si>
  <si>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</si>
  <si>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</si>
  <si>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</si>
  <si>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</si>
  <si>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</si>
  <si>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</si>
  <si>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</si>
  <si>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</si>
  <si>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</si>
  <si>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</si>
  <si>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</si>
  <si>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</si>
  <si>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</si>
  <si>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</si>
  <si>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</si>
  <si>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</si>
  <si>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</si>
  <si>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</si>
  <si>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</si>
  <si>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</si>
  <si>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</si>
  <si>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</si>
  <si>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</si>
  <si>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</si>
  <si>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</si>
  <si>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</si>
  <si>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</si>
  <si>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</si>
  <si>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</si>
  <si>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</si>
  <si>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</si>
  <si>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</si>
  <si>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</si>
  <si>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</si>
  <si>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</si>
  <si>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</si>
  <si>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</si>
  <si>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</si>
  <si>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</si>
  <si>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</si>
  <si>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</si>
  <si>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</si>
  <si>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</si>
  <si>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</si>
  <si>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</si>
  <si>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</si>
  <si>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</si>
  <si>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</si>
  <si>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</si>
  <si>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</si>
  <si>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</si>
  <si>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</si>
  <si>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</si>
  <si>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</si>
  <si>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</si>
  <si>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</si>
  <si>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</si>
  <si>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</si>
  <si>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</si>
  <si>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</si>
  <si>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</si>
  <si>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</si>
  <si>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</si>
  <si>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</si>
  <si>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</si>
  <si>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</si>
  <si>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</si>
  <si>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</si>
  <si>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</si>
  <si>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</si>
  <si>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</si>
  <si>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</si>
  <si>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</si>
  <si>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</si>
  <si>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</si>
  <si>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</si>
  <si>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</si>
  <si>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</si>
  <si>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</si>
  <si>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</si>
  <si>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</si>
  <si>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</si>
  <si>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</si>
  <si>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</si>
  <si>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</si>
  <si>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</si>
  <si>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</si>
  <si>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</si>
  <si>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</si>
  <si>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</si>
  <si>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</si>
  <si>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</si>
  <si>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</si>
  <si>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</si>
  <si>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</si>
  <si>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</si>
  <si>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</si>
  <si>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</si>
  <si>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</si>
  <si>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</si>
  <si>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</si>
  <si>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</si>
  <si>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</si>
  <si>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</si>
  <si>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</si>
  <si>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</si>
  <si>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</si>
  <si>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</si>
  <si>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</si>
  <si>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</si>
  <si>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</si>
  <si>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</si>
  <si>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</si>
  <si>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</si>
  <si>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</si>
  <si>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</si>
  <si>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</si>
  <si>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</si>
  <si>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</si>
  <si>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</si>
  <si>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</si>
  <si>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</si>
  <si>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</si>
  <si>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</si>
  <si>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</si>
  <si>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</si>
  <si>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</si>
  <si>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</si>
  <si>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</si>
  <si>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</si>
  <si>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</si>
  <si>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</si>
  <si>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</si>
  <si>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</si>
  <si>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</si>
  <si>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</si>
  <si>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</si>
  <si>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</si>
  <si>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</si>
  <si>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</si>
  <si>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</si>
  <si>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</si>
  <si>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</si>
  <si>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</si>
  <si>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</si>
  <si>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</si>
  <si>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</si>
  <si>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</si>
  <si>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</si>
  <si>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</si>
  <si>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</si>
  <si>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</si>
  <si>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</si>
  <si>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</si>
  <si>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</si>
  <si>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</si>
  <si>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</si>
  <si>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</si>
  <si>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</si>
  <si>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</si>
  <si>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</si>
  <si>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</si>
  <si>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</si>
  <si>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</si>
  <si>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</si>
  <si>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</si>
  <si>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</si>
  <si>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</si>
  <si>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</si>
  <si>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</si>
  <si>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</si>
  <si>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</si>
  <si>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</si>
  <si>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</si>
  <si>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</si>
  <si>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</si>
  <si>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</si>
  <si>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</si>
  <si>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</si>
  <si>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</si>
  <si>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</si>
  <si>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</si>
  <si>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</si>
  <si>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</si>
  <si>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</si>
  <si>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</si>
  <si>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</si>
  <si>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</si>
  <si>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</si>
  <si>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</si>
  <si>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</si>
  <si>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</si>
  <si>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</si>
  <si>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</si>
  <si>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</si>
  <si>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</si>
  <si>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</si>
  <si>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</si>
  <si>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</si>
  <si>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</si>
  <si>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</si>
  <si>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</si>
  <si>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</si>
  <si>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</si>
  <si>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</si>
  <si>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</si>
  <si>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</si>
  <si>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</si>
  <si>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</si>
  <si>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</si>
  <si>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</si>
  <si>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</si>
  <si>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</si>
  <si>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</si>
  <si>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</si>
  <si>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</si>
  <si>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</si>
  <si>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</si>
  <si>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</si>
  <si>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</si>
  <si>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</si>
  <si>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</si>
  <si>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</si>
  <si>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</si>
  <si>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</si>
  <si>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</si>
  <si>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</si>
  <si>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</si>
  <si>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</si>
  <si>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</si>
  <si>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</si>
  <si>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</si>
  <si>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</si>
  <si>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</si>
  <si>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</si>
  <si>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</si>
  <si>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</si>
  <si>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</si>
  <si>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</si>
  <si>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</si>
  <si>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</si>
  <si>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</si>
  <si>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</si>
  <si>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</si>
  <si>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</si>
  <si>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</si>
  <si>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</si>
  <si>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</si>
  <si>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</si>
  <si>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</si>
  <si>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</si>
  <si>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</si>
  <si>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</si>
  <si>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</si>
  <si>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</si>
  <si>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</si>
  <si>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</si>
  <si>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</si>
  <si>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</si>
  <si>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</si>
  <si>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</si>
  <si>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</si>
  <si>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</si>
  <si>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</si>
  <si>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</si>
  <si>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</si>
  <si>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</si>
  <si>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</si>
  <si>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</si>
  <si>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</si>
  <si>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</si>
  <si>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</si>
  <si>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</si>
  <si>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</si>
  <si>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</si>
  <si>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</si>
  <si>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</si>
  <si>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</si>
  <si>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</si>
  <si>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</si>
  <si>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</si>
  <si>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</si>
  <si>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</si>
  <si>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</si>
  <si>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</si>
  <si>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</si>
  <si>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</si>
  <si>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</si>
  <si>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</si>
  <si>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</si>
  <si>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</si>
  <si>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</si>
  <si>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</si>
  <si>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</si>
  <si>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</si>
  <si>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</si>
  <si>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</si>
  <si>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</si>
  <si>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</si>
  <si>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</si>
  <si>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</si>
  <si>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</si>
  <si>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</si>
  <si>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</si>
  <si>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</si>
  <si>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</si>
  <si>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</si>
  <si>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</si>
  <si>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</si>
  <si>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</si>
  <si>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</si>
  <si>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</si>
  <si>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</si>
  <si>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</si>
  <si>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</si>
  <si>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</si>
  <si>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</si>
  <si>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</si>
  <si>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</si>
  <si>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</si>
  <si>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</si>
  <si>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</si>
  <si>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</si>
  <si>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</si>
  <si>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</si>
  <si>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</si>
  <si>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</si>
  <si>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</si>
  <si>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</si>
  <si>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</si>
  <si>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</si>
  <si>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</si>
  <si>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</si>
  <si>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</si>
  <si>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</si>
  <si>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</si>
  <si>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</si>
  <si>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</si>
  <si>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</si>
  <si>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</si>
  <si>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</si>
  <si>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</si>
  <si>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</si>
  <si>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</si>
  <si>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</si>
  <si>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</si>
  <si>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</si>
  <si>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</si>
  <si>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</si>
  <si>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</si>
  <si>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</si>
  <si>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</si>
  <si>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</si>
  <si>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</si>
  <si>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</si>
  <si>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</si>
  <si>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</si>
  <si>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</si>
  <si>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</si>
  <si>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</si>
  <si>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</si>
  <si>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</si>
  <si>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</si>
  <si>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</si>
  <si>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</si>
  <si>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</si>
  <si>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</si>
  <si>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</si>
  <si>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</si>
  <si>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</si>
  <si>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</si>
  <si>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</si>
  <si>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</si>
  <si>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</si>
  <si>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</si>
  <si>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</si>
  <si>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</si>
  <si>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</si>
  <si>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</si>
  <si>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</si>
  <si>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</si>
  <si>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</si>
  <si>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</si>
  <si>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</si>
  <si>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</si>
  <si>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</si>
  <si>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</si>
  <si>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</si>
  <si>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</si>
  <si>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</si>
  <si>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</si>
  <si>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</si>
  <si>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</si>
  <si>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</si>
  <si>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</si>
  <si>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</si>
  <si>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</si>
  <si>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</si>
  <si>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</si>
  <si>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</si>
  <si>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</si>
  <si>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</si>
  <si>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</si>
  <si>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</si>
  <si>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</si>
  <si>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</si>
  <si>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</si>
  <si>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</si>
  <si>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</si>
  <si>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</si>
  <si>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</si>
  <si>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</si>
  <si>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</si>
  <si>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</si>
  <si>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</si>
  <si>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</si>
  <si>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</si>
  <si>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</si>
  <si>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</si>
  <si>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</si>
  <si>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</si>
  <si>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</si>
  <si>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</si>
  <si>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</si>
  <si>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</si>
  <si>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</si>
  <si>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</si>
  <si>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</si>
  <si>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</si>
  <si>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</si>
  <si>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</si>
  <si>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</si>
  <si>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</si>
  <si>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</si>
  <si>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</si>
  <si>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</si>
  <si>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</si>
  <si>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</si>
  <si>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</si>
  <si>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</si>
  <si>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</si>
  <si>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</si>
  <si>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</si>
  <si>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</si>
  <si>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</si>
  <si>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</si>
  <si>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</si>
  <si>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</si>
  <si>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</si>
  <si>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</si>
  <si>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</si>
  <si>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</si>
  <si>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</si>
  <si>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</si>
  <si>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</si>
  <si>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</si>
  <si>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</si>
  <si>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</si>
  <si>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</si>
  <si>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</si>
  <si>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</si>
  <si>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</si>
  <si>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</si>
  <si>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</si>
  <si>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</si>
  <si>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</si>
  <si>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</si>
  <si>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</si>
  <si>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</si>
  <si>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</si>
  <si>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</si>
  <si>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</si>
  <si>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</si>
  <si>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</si>
  <si>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</si>
  <si>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</si>
  <si>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</si>
  <si>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</si>
  <si>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</si>
  <si>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</si>
  <si>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</si>
  <si>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</si>
  <si>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</si>
  <si>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</si>
  <si>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</si>
  <si>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</si>
  <si>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</si>
  <si>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</si>
  <si>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</si>
  <si>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</si>
  <si>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</si>
  <si>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</si>
  <si>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</si>
  <si>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</si>
  <si>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</si>
  <si>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</si>
  <si>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</si>
  <si>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</si>
  <si>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</si>
  <si>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</si>
  <si>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</si>
  <si>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</si>
  <si>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</si>
  <si>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</si>
  <si>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</si>
  <si>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</si>
  <si>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</si>
  <si>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</si>
  <si>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</si>
  <si>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</si>
  <si>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</si>
  <si>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</si>
  <si>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</si>
  <si>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</si>
  <si>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</si>
  <si>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</si>
  <si>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</si>
  <si>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</si>
  <si>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</si>
  <si>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</si>
  <si>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</si>
  <si>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</si>
  <si>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</si>
  <si>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</si>
  <si>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</si>
  <si>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</si>
  <si>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</si>
  <si>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106269-1-LF    1¼"</t>
  </si>
  <si>
    <t>106269-1-LF</t>
  </si>
  <si>
    <t>C/O .125 - NEEDS AN L.H. HOLDER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</si>
</sst>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3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106269-1-LF    1¼"</v>
      </c>
      <c r="Q5" s="348"/>
      <c r="R5" s="226"/>
      <c r="S5" s="226"/>
      <c r="T5" s="226"/>
      <c r="U5" s="349" t="s">
        <v>16</v>
      </c>
      <c r="V5" s="920">
        <f ca="1" xml:space="preserve"> TODAY()</f>
        <v>42020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76" t="s">
        <v>710</v>
      </c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2.3199999999999998</v>
      </c>
      <c r="P13" s="158"/>
      <c r="Q13" s="1000" t="s">
        <v>312</v>
      </c>
      <c r="R13" s="969"/>
      <c r="S13" s="1017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1000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202.27484088452943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2.4649999999999999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5.9745443116669371E-2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69"/>
      <c r="S20" s="252">
        <f>IF(ISERROR(T18/O22),"",T18/O22)</f>
        <v>55.482639303185778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2.5143</v>
      </c>
      <c r="P22" s="158"/>
      <c r="Q22" s="1000" t="s">
        <v>296</v>
      </c>
      <c r="R22" s="968"/>
      <c r="S22" s="968"/>
      <c r="T22" s="203">
        <f>IF(S20="",,S20 - 1)</f>
        <v>54.482639303185778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0.35847191654062055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0.14099999999999999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0.21747191654062056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13.6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264.70588235294116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238.23529411764704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326.89583581911467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55.482639303185778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1905.8823529411764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54.482639303185778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4.8302435947693807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220.60954838709677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72.453653921540706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0.35847191654062055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3.9705882352941173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0.75279102473530324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407.54634607845929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1618.1987270762354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202.27484088452943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0.61477933686716435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202.27484088452943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0.35847191654062055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5.9745443116669371E-2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0.25093034157843436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0.13801168786813892</v>
      </c>
      <c r="E62" s="146"/>
      <c r="F62" s="304">
        <v>68</v>
      </c>
      <c r="G62" s="180" t="s">
        <v>231</v>
      </c>
      <c r="H62" s="182"/>
      <c r="I62" s="181">
        <f>SUM(I53:I61)</f>
        <v>0.69313012169042432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2.7019221702386038E-2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0.61477933686716435</v>
      </c>
      <c r="E64" s="146"/>
      <c r="F64" s="165">
        <v>70</v>
      </c>
      <c r="G64" s="167" t="s">
        <v>352</v>
      </c>
      <c r="H64" s="166"/>
      <c r="I64" s="162">
        <f>+I63+I62</f>
        <v>0.72014934339281034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0.62939472148254894</v>
      </c>
      <c r="F23" s="120">
        <f>E23</f>
        <v>0.62939472148254894</v>
      </c>
    </row>
    <row r="24" spans="2:28">
      <c r="B24" s="115" t="s">
        <v>44</v>
      </c>
      <c r="C24" s="108"/>
      <c r="D24" s="111"/>
      <c r="E24" s="111">
        <f>Assembly!H96</f>
        <v>6.2835399307874504E-2</v>
      </c>
      <c r="F24" s="120">
        <f>E24</f>
        <v>6.2835399307874504E-2</v>
      </c>
    </row>
    <row r="25" spans="2:28">
      <c r="B25" s="121" t="s">
        <v>40</v>
      </c>
      <c r="C25" s="108"/>
      <c r="D25" s="361"/>
      <c r="E25" s="122">
        <f>Assembly!H97</f>
        <v>2.7919222602386939E-2</v>
      </c>
      <c r="F25" s="123">
        <f>E25-Assembly!H85-Assembly!H86-Assembly!H88-Assembly!H89-'Machined Part #1'!I54-'Machined Part #1'!I58-'Pacific Quote #2'!I50-'Pacific Quote #2'!I54-'Pacific Quote #3'!I50-'Pacific Quote #3'!I54</f>
        <v>2.7019221702386041E-2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-0.72014934339281034</v>
      </c>
      <c r="F26" s="120">
        <f>F22-F23-F24-F25</f>
        <v>-0.71924934249280947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-0.72014934339281034</v>
      </c>
      <c r="F28" s="120">
        <f>F26-F27</f>
        <v>-0.71924934249280947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0.62939472148254894</v>
      </c>
      <c r="F34" s="395">
        <f>'Machined Part #1'!I55+'Machined Part #1'!I56+'Machined Part #1'!I57</f>
        <v>6.2835399307874504E-2</v>
      </c>
      <c r="G34" s="468">
        <f>'Machined Part #1'!I63+'Machined Part #1'!I54+'Machined Part #1'!I58</f>
        <v>2.7919222602386939E-2</v>
      </c>
      <c r="H34" s="327">
        <f>'Machined Part #1'!I64</f>
        <v>0.72014934339281034</v>
      </c>
      <c r="I34" s="327"/>
      <c r="J34" s="844">
        <f t="shared" ref="J34:J43" si="1">$H34</f>
        <v>0.72014934339281034</v>
      </c>
      <c r="K34" s="812"/>
      <c r="L34" s="327"/>
      <c r="M34" s="327">
        <f t="shared" ref="M34:M43" si="2">$H34</f>
        <v>0.72014934339281034</v>
      </c>
      <c r="N34" s="812"/>
      <c r="O34" s="327"/>
      <c r="P34" s="327">
        <f t="shared" ref="P34:P43" si="3">$H34</f>
        <v>0.72014934339281034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0.72014934339281034</v>
      </c>
      <c r="I44" s="467"/>
      <c r="J44" s="847">
        <f>SUM(J34:J43)</f>
        <v>0.72014934339281034</v>
      </c>
      <c r="K44" s="814"/>
      <c r="L44" s="467"/>
      <c r="M44" s="467">
        <f>SUM(M34:M43)</f>
        <v>0.72014934339281034</v>
      </c>
      <c r="N44" s="814"/>
      <c r="O44" s="467"/>
      <c r="P44" s="467">
        <f>SUM(P34:P43)</f>
        <v>0.72014934339281034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0.62939472148254894</v>
      </c>
      <c r="I95" s="478"/>
      <c r="J95" s="862">
        <f>J65+SUM(F46:F55)+SUM(F34:F43)+J32</f>
        <v>6.2835399307874504E-2</v>
      </c>
      <c r="K95" s="817"/>
      <c r="L95" s="478"/>
      <c r="M95" s="478">
        <f>M65+SUM(G46:G55)+SUM(G34:G43)+M32</f>
        <v>2.7919222602386939E-2</v>
      </c>
      <c r="N95" s="817"/>
      <c r="O95" s="478"/>
      <c r="P95" s="478">
        <f>P65+SUM(H46:H55)+SUM(H34:H43)+P32</f>
        <v>0.72014934339281034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6.2835399307874504E-2</v>
      </c>
      <c r="I96" s="397"/>
      <c r="J96" s="863">
        <f>J80+SUM(G46:G55)+SUM(G34:G43)</f>
        <v>2.7919222602386939E-2</v>
      </c>
      <c r="K96" s="823"/>
      <c r="L96" s="397"/>
      <c r="M96" s="397">
        <f>M80+SUM(H46:H55)+SUM(H34:H43)</f>
        <v>0.72014934339281034</v>
      </c>
      <c r="N96" s="823"/>
      <c r="O96" s="397"/>
      <c r="P96" s="397">
        <f>P80+SUM(J46:J55)+SUM(J34:J43)</f>
        <v>0.72014934339281034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2.7919222602386939E-2</v>
      </c>
      <c r="I97" s="326"/>
      <c r="J97" s="864">
        <f>J81+SUM(H46:H55)+SUM(H34:H43)+J91</f>
        <v>0.72014934339281034</v>
      </c>
      <c r="K97" s="816"/>
      <c r="L97" s="326"/>
      <c r="M97" s="326">
        <f>M81+SUM(J46:J55)+SUM(J34:J43)+M91</f>
        <v>0.72014934339281034</v>
      </c>
      <c r="N97" s="816"/>
      <c r="O97" s="326"/>
      <c r="P97" s="326">
        <f>P81+SUM(M46:M55)+SUM(M34:M43)+P91</f>
        <v>0.72014934339281034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0.72014934339281034</v>
      </c>
      <c r="I99" s="360"/>
      <c r="J99" s="866">
        <f>SUM(J95:J98)</f>
        <v>0.81090396530307174</v>
      </c>
      <c r="K99" s="818"/>
      <c r="L99" s="360"/>
      <c r="M99" s="360">
        <f>SUM(M95:M98)</f>
        <v>1.4682179093880077</v>
      </c>
      <c r="N99" s="818"/>
      <c r="O99" s="360"/>
      <c r="P99" s="360">
        <f>SUM(P95:P98)</f>
        <v>2.160448030178431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2015-01-16T19:23:16Z</dcterms:modified>
</cp:coreProperties>
</file>