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I60" i="22"/>
  <c r="H37" i="1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0" i="1" l="1"/>
  <c r="J40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4"/>
  <c r="L77"/>
  <c r="L147"/>
  <c r="H60" i="1"/>
  <c r="H61"/>
  <c r="H62"/>
  <c r="H63"/>
  <c r="H64"/>
  <c r="E31" i="5"/>
  <c r="F31" s="1"/>
  <c r="J86" i="6" l="1"/>
  <c r="J92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L92" l="1"/>
  <c r="L94"/>
  <c r="M93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<sst xmlns="http://schemas.openxmlformats.org/spreadsheetml/2006/main" count="3072" uniqueCount="710">
  <si>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</si>
  <si>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</si>
  <si>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</si>
  <si>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</si>
  <si>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</si>
  <si>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</si>
  <si>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</si>
  <si>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</si>
  <si>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</si>
  <si>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</si>
  <si>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</si>
  <si>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</si>
  <si>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</si>
  <si>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</si>
  <si>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</si>
  <si>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</si>
  <si>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</si>
  <si>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</si>
  <si>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</si>
  <si>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</si>
  <si>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</si>
  <si>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</si>
  <si>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</si>
  <si>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</si>
  <si>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</si>
  <si>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</si>
  <si>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</si>
  <si>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</si>
  <si>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</si>
  <si>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</si>
  <si>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</si>
  <si>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</si>
  <si>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</si>
  <si>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</si>
  <si>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</si>
  <si>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</si>
  <si>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</si>
  <si>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</si>
  <si>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</si>
  <si>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</si>
  <si>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</si>
  <si>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</si>
  <si>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</si>
  <si>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</si>
  <si>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</si>
  <si>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</si>
  <si>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</si>
  <si>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</si>
  <si>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</si>
  <si>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</si>
  <si>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</si>
  <si>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</si>
  <si>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</si>
  <si>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</si>
  <si>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</si>
  <si>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</si>
  <si>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</si>
  <si>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</si>
  <si>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</si>
  <si>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</si>
  <si>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</si>
  <si>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</si>
  <si>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</si>
  <si>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</si>
  <si>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</si>
  <si>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</si>
  <si>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</si>
  <si>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</si>
  <si>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</si>
  <si>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</si>
  <si>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</si>
  <si>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</si>
  <si>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</si>
  <si>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</si>
  <si>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</si>
  <si>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</si>
  <si>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</si>
  <si>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</si>
  <si>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</si>
  <si>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</si>
  <si>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</si>
  <si>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</si>
  <si>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</si>
  <si>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</si>
  <si>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</si>
  <si>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</si>
  <si>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</si>
  <si>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</si>
  <si>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</si>
  <si>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</si>
  <si>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</si>
  <si>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</si>
  <si>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</si>
  <si>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</si>
  <si>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</si>
  <si>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</si>
  <si>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</si>
  <si>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</si>
  <si>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</si>
  <si>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</si>
  <si>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</si>
  <si>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</si>
  <si>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</si>
  <si>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</si>
  <si>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</si>
  <si>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</si>
  <si>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</si>
  <si>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</si>
  <si>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</si>
  <si>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</si>
  <si>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</si>
  <si>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</si>
  <si>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</si>
  <si>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</si>
  <si>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</si>
  <si>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</si>
  <si>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</si>
  <si>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</si>
  <si>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</si>
  <si>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</si>
  <si>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</si>
  <si>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</si>
  <si>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</si>
  <si>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</si>
  <si>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</si>
  <si>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</si>
  <si>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</si>
  <si>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</si>
  <si>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</si>
  <si>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</si>
  <si>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</si>
  <si>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</si>
  <si>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</si>
  <si>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</si>
  <si>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</si>
  <si>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</si>
  <si>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</si>
  <si>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</si>
  <si>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</si>
  <si>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</si>
  <si>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</si>
  <si>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</si>
  <si>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</si>
  <si>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</si>
  <si>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</si>
  <si>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</si>
  <si>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</si>
  <si>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</si>
  <si>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</si>
  <si>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</si>
  <si>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</si>
  <si>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</si>
  <si>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</si>
  <si>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</si>
  <si>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</si>
  <si>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</si>
  <si>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</si>
  <si>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</si>
  <si>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</si>
  <si>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</si>
  <si>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</si>
  <si>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</si>
  <si>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</si>
  <si>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</si>
  <si>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</si>
  <si>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</si>
  <si>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</si>
  <si>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</si>
  <si>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</si>
  <si>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</si>
  <si>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</si>
  <si>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</si>
  <si>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</si>
  <si>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</si>
  <si>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</si>
  <si>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</si>
  <si>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</si>
  <si>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</si>
  <si>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</si>
  <si>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</si>
  <si>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</si>
  <si>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</si>
  <si>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</si>
  <si>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</si>
  <si>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</si>
  <si>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</si>
  <si>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</si>
  <si>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</si>
  <si>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</si>
  <si>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</si>
  <si>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</si>
  <si>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</si>
  <si>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</si>
  <si>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</si>
  <si>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</si>
  <si>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</si>
  <si>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</si>
  <si>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</si>
  <si>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</si>
  <si>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</si>
  <si>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</si>
  <si>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</si>
  <si>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</si>
  <si>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</si>
  <si>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</si>
  <si>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</si>
  <si>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</si>
  <si>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</si>
  <si>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</si>
  <si>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</si>
  <si>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</si>
  <si>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</si>
  <si>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</si>
  <si>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</si>
  <si>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</si>
  <si>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</si>
  <si>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</si>
  <si>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</si>
  <si>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</si>
  <si>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</si>
  <si>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</si>
  <si>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</si>
  <si>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</si>
  <si>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</si>
  <si>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</si>
  <si>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</si>
  <si>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</si>
  <si>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</si>
  <si>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</si>
  <si>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</si>
  <si>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</si>
  <si>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</si>
  <si>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</si>
  <si>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</si>
  <si>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</si>
  <si>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</si>
  <si>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</si>
  <si>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</si>
  <si>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</si>
  <si>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</si>
  <si>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</si>
  <si>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</si>
  <si>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</si>
  <si>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</si>
  <si>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</si>
  <si>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</si>
  <si>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</si>
  <si>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</si>
  <si>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</si>
  <si>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</si>
  <si>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</si>
  <si>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</si>
  <si>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</si>
  <si>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</si>
  <si>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</si>
  <si>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</si>
  <si>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</si>
  <si>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</si>
  <si>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</si>
  <si>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</si>
  <si>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</si>
  <si>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</si>
  <si>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</si>
  <si>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</si>
  <si>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</si>
  <si>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</si>
  <si>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</si>
  <si>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</si>
  <si>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</si>
  <si>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</si>
  <si>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</si>
  <si>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</si>
  <si>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</si>
  <si>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</si>
  <si>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</si>
  <si>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</si>
  <si>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</si>
  <si>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</si>
  <si>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</si>
  <si>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</si>
  <si>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</si>
  <si>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</si>
  <si>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</si>
  <si>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</si>
  <si>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</si>
  <si>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</si>
  <si>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</si>
  <si>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</si>
  <si>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</si>
  <si>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</si>
  <si>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</si>
  <si>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</si>
  <si>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</si>
  <si>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</si>
  <si>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</si>
  <si>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</si>
  <si>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</si>
  <si>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</si>
  <si>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</si>
  <si>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</si>
  <si>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</si>
  <si>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</si>
  <si>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</si>
  <si>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</si>
  <si>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</si>
  <si>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</si>
  <si>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</si>
  <si>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</si>
  <si>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</si>
  <si>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</si>
  <si>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</si>
  <si>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</si>
  <si>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</si>
  <si>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</si>
  <si>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</si>
  <si>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</si>
  <si>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</si>
  <si>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</si>
  <si>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</si>
  <si>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</si>
  <si>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</si>
  <si>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</si>
  <si>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</si>
  <si>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</si>
  <si>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</si>
  <si>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</si>
  <si>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</si>
  <si>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</si>
  <si>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</si>
  <si>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</si>
  <si>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</si>
  <si>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</si>
  <si>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</si>
  <si>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</si>
  <si>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</si>
  <si>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</si>
  <si>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</si>
  <si>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</si>
  <si>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</si>
  <si>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</si>
  <si>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</si>
  <si>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</si>
  <si>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</si>
  <si>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</si>
  <si>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</si>
  <si>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</si>
  <si>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</si>
  <si>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</si>
  <si>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</si>
  <si>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</si>
  <si>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</si>
  <si>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</si>
  <si>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</si>
  <si>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</si>
  <si>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</si>
  <si>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</si>
  <si>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</si>
  <si>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</si>
  <si>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</si>
  <si>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</si>
  <si>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</si>
  <si>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</si>
  <si>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</si>
  <si>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</si>
  <si>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</si>
  <si>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</si>
  <si>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</si>
  <si>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</si>
  <si>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</si>
  <si>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</si>
  <si>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</si>
  <si>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</si>
  <si>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</si>
  <si>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</si>
  <si>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</si>
  <si>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</si>
  <si>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</si>
  <si>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</si>
  <si>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</si>
  <si>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</si>
  <si>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</si>
  <si>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</si>
  <si>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</si>
  <si>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</si>
  <si>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</si>
  <si>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</si>
  <si>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</si>
  <si>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</si>
  <si>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</si>
  <si>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</si>
  <si>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</si>
  <si>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</si>
  <si>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</si>
  <si>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</si>
  <si>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</si>
  <si>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</si>
  <si>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</si>
  <si>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</si>
  <si>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</si>
  <si>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</si>
  <si>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</si>
  <si>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</si>
  <si>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</si>
  <si>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</si>
  <si>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</si>
  <si>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</si>
  <si>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</si>
  <si>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</si>
  <si>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</si>
  <si>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</si>
  <si>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</si>
  <si>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</si>
  <si>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</si>
  <si>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</si>
  <si>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</si>
  <si>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</si>
  <si>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</si>
  <si>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</si>
  <si>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</si>
  <si>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</si>
  <si>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</si>
  <si>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</si>
  <si>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</si>
  <si>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</si>
  <si>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</si>
  <si>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</si>
  <si>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</si>
  <si>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</si>
  <si>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</si>
  <si>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</si>
  <si>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</si>
  <si>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</si>
  <si>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</si>
  <si>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</si>
  <si>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</si>
  <si>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</si>
  <si>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</si>
  <si>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</si>
  <si>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</si>
  <si>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</si>
  <si>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</si>
  <si>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</si>
  <si>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</si>
  <si>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</si>
  <si>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</si>
  <si>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</si>
  <si>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</si>
  <si>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</si>
  <si>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</si>
  <si>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</si>
  <si>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</si>
  <si>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</si>
  <si>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</si>
  <si>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</si>
  <si>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</si>
  <si>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</si>
  <si>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</si>
  <si>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</si>
  <si>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</si>
  <si>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</si>
  <si>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</si>
  <si>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</si>
  <si>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</si>
  <si>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</si>
  <si>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</si>
  <si>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</si>
  <si>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</si>
  <si>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</si>
  <si>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</si>
  <si>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</si>
  <si>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</si>
  <si>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</si>
  <si>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</si>
  <si>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</si>
  <si>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</si>
  <si>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</si>
  <si>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</si>
  <si>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</si>
  <si>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</si>
  <si>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</si>
  <si>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</si>
  <si>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</si>
  <si>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</si>
  <si>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</si>
  <si>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</si>
  <si>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</si>
  <si>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</si>
  <si>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</si>
  <si>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</si>
  <si>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</si>
  <si>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</si>
  <si>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</si>
  <si>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</si>
  <si>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</si>
  <si>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</si>
  <si>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</si>
  <si>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</si>
  <si>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</si>
  <si>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</si>
  <si>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</si>
  <si>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</si>
  <si>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</si>
  <si>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</si>
  <si>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</si>
  <si>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</si>
  <si>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</si>
  <si>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</si>
  <si>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</si>
  <si>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</si>
  <si>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</si>
  <si>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</si>
  <si>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</si>
  <si>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</si>
  <si>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</si>
  <si>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</si>
  <si>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</si>
  <si>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</si>
  <si>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</si>
  <si>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</si>
  <si>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</si>
  <si>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</si>
  <si>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</si>
  <si>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</si>
  <si>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</si>
  <si>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</si>
  <si>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</si>
  <si>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</si>
  <si>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</si>
  <si>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</si>
  <si>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</si>
  <si>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</si>
  <si>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</si>
  <si>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</si>
  <si>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</si>
  <si>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</si>
  <si>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</si>
  <si>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</si>
  <si>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</si>
  <si>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</si>
  <si>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</si>
  <si>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</si>
  <si>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</si>
  <si>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</si>
  <si>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</si>
  <si>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</si>
  <si>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</si>
  <si>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</si>
  <si>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</si>
  <si>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</si>
  <si>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</si>
  <si>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</si>
  <si>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</si>
  <si>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</si>
  <si>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</si>
  <si>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</si>
  <si>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</si>
  <si>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</si>
  <si>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</si>
  <si>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</si>
  <si>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</si>
  <si>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</si>
  <si>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</si>
  <si>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</si>
  <si>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</si>
  <si>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</si>
  <si>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</si>
  <si>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</si>
  <si>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</si>
  <si>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</si>
  <si>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</si>
  <si>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</si>
  <si>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</si>
  <si>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</si>
  <si>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</si>
  <si>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</si>
  <si>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</si>
  <si>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</si>
  <si>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</si>
  <si>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</si>
  <si>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</si>
  <si>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</si>
  <si>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</si>
  <si>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</si>
  <si>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</si>
  <si>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</si>
  <si>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</si>
  <si>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</si>
  <si>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</si>
  <si>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</si>
  <si>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</si>
  <si>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</si>
  <si>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</si>
  <si>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</si>
  <si>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</si>
  <si>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</si>
  <si>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</si>
  <si>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</si>
  <si>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</si>
  <si>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</si>
  <si>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</si>
  <si>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</si>
  <si>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</si>
  <si>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</si>
  <si>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</si>
  <si>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</si>
  <si>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</si>
  <si>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</si>
  <si>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</si>
  <si>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</si>
  <si>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</si>
  <si>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</si>
  <si>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</si>
  <si>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</si>
  <si>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</si>
  <si>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</si>
  <si>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</si>
  <si>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</si>
  <si>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</si>
  <si>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</si>
  <si>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</si>
  <si>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</si>
  <si>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</si>
  <si>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</si>
  <si>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</si>
  <si>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</si>
  <si>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</si>
  <si>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</si>
  <si>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</si>
  <si>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</si>
  <si>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</si>
  <si>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</si>
  <si>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</si>
  <si>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</si>
  <si>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</si>
  <si>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</si>
  <si>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</si>
  <si>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</si>
  <si>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</si>
  <si>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</si>
  <si>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</si>
  <si>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</si>
  <si>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</si>
  <si>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</si>
  <si>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</si>
  <si>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</si>
  <si>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</si>
  <si>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</si>
  <si>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</si>
  <si>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</si>
  <si>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</si>
  <si>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</si>
  <si>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</si>
  <si>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</si>
  <si>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</si>
  <si>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</si>
  <si>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</si>
  <si>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</si>
  <si>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</si>
  <si>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</si>
  <si>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</si>
  <si>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</si>
  <si>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</si>
  <si>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</si>
  <si>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</si>
  <si>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</si>
  <si>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</si>
  <si>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</si>
  <si>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</si>
  <si>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</si>
  <si>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</si>
  <si>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</si>
  <si>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</si>
  <si>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</si>
  <si>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</si>
  <si>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</si>
  <si>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</si>
  <si>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</si>
  <si>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</si>
  <si>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</si>
  <si>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</si>
  <si>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</si>
  <si>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</si>
  <si>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</si>
  <si>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</si>
  <si>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</si>
  <si>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</si>
  <si>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</si>
  <si>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</si>
  <si>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</si>
  <si>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</si>
  <si>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</si>
  <si>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</si>
  <si>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</si>
  <si>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</si>
  <si>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</si>
  <si>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</si>
  <si>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</si>
  <si>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</si>
  <si>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</si>
  <si>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</si>
  <si>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</si>
  <si>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</si>
  <si>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</si>
  <si>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</si>
  <si>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</si>
  <si>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</si>
  <si>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</si>
  <si>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</si>
  <si>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CY30005     Dvnpt</t>
  </si>
  <si>
    <t>CY30005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</si>
</sst>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CY30005     Dvnpt</v>
      </c>
      <c r="Q5" s="348"/>
      <c r="R5" s="226"/>
      <c r="S5" s="226"/>
      <c r="T5" s="226"/>
      <c r="U5" s="349" t="s">
        <v>16</v>
      </c>
      <c r="V5" s="919">
        <f ca="1" xml:space="preserve"> TODAY()</f>
        <v>42264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0.47499999999999998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143.11717312048609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6.972375938527291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0.55699999999999994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8.4441298947583315E-2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247.29820114760446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0.58103132821060754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0.56813999999999998</v>
      </c>
      <c r="P22" s="158"/>
      <c r="Q22" s="973" t="s">
        <v>296</v>
      </c>
      <c r="R22" s="974"/>
      <c r="S22" s="974"/>
      <c r="T22" s="203">
        <f>IF(S20="",,S20 - 1)</f>
        <v>246.29820114760446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6.972375938527291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2.830867584919471E-2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1.125E-2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1.705867584919471E-2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22.69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158.66020273248125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142.79418245923313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1231.4910057380223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247.29820114760446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1142.353459673865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246.29820114760446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-7.2381808432890549E-2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49.494901067615658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-1.0857271264933583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2.830867584919471E-2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2.3799030409872186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5.9448219283308894E-2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481.08572712649334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1144.9373849638887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143.11717312048609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4.8549379081368929E-2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143.11717312048609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2.830867584919471E-2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8.4441298947583315E-2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1.9816073094436296E-2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1.0898840201939963E-2</v>
      </c>
      <c r="E62" s="146"/>
      <c r="F62" s="304">
        <v>68</v>
      </c>
      <c r="G62" s="180" t="s">
        <v>231</v>
      </c>
      <c r="H62" s="182"/>
      <c r="I62" s="181">
        <f>SUM(I53:I61)</f>
        <v>0.15249602063554379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3.7638439709679027E-2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4.8549379081368929E-2</v>
      </c>
      <c r="E64" s="146"/>
      <c r="F64" s="165">
        <v>70</v>
      </c>
      <c r="G64" s="167" t="s">
        <v>352</v>
      </c>
      <c r="H64" s="166"/>
      <c r="I64" s="162">
        <f>+I63+I62</f>
        <v>0.19013446034522283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6.3164763696753543E-2</v>
      </c>
      <c r="F23" s="120">
        <f>E23</f>
        <v>6.3164763696753543E-2</v>
      </c>
    </row>
    <row r="24" spans="2:28">
      <c r="B24" s="115" t="s">
        <v>44</v>
      </c>
      <c r="C24" s="108"/>
      <c r="D24" s="111"/>
      <c r="E24" s="111">
        <f>Assembly!H96</f>
        <v>8.7531255138788441E-2</v>
      </c>
      <c r="F24" s="120">
        <f>E24</f>
        <v>8.7531255138788441E-2</v>
      </c>
    </row>
    <row r="25" spans="2:28">
      <c r="B25" s="121" t="s">
        <v>40</v>
      </c>
      <c r="C25" s="108"/>
      <c r="D25" s="361"/>
      <c r="E25" s="122">
        <f>Assembly!H97</f>
        <v>3.943844150968083E-2</v>
      </c>
      <c r="F25" s="123">
        <f>E25-Assembly!H85-Assembly!H86-Assembly!H88-Assembly!H89-'Machined Part #1'!I54-'Machined Part #1'!I58-'Pacific Quote #2'!I50-'Pacific Quote #2'!I54-'Pacific Quote #3'!I50-'Pacific Quote #3'!I54</f>
        <v>3.7638439709679034E-2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-0.1901344603452228</v>
      </c>
      <c r="F26" s="120">
        <f>F22-F23-F24-F25</f>
        <v>-0.18833445854522102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-0.1901344603452228</v>
      </c>
      <c r="F28" s="120">
        <f>F26-F27</f>
        <v>-0.18833445854522102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6.3164763696753543E-2</v>
      </c>
      <c r="F34" s="395">
        <f>'Machined Part #1'!I55+'Machined Part #1'!I56+'Machined Part #1'!I57</f>
        <v>8.7531255138788441E-2</v>
      </c>
      <c r="G34" s="468">
        <f>'Machined Part #1'!I63+'Machined Part #1'!I54+'Machined Part #1'!I58</f>
        <v>3.943844150968083E-2</v>
      </c>
      <c r="H34" s="327">
        <f>'Machined Part #1'!I64</f>
        <v>0.19013446034522283</v>
      </c>
      <c r="I34" s="327"/>
      <c r="J34" s="843">
        <f t="shared" ref="J34:J43" si="1">$H34</f>
        <v>0.19013446034522283</v>
      </c>
      <c r="K34" s="811"/>
      <c r="L34" s="327"/>
      <c r="M34" s="327">
        <f t="shared" ref="M34:M43" si="2">$H34</f>
        <v>0.19013446034522283</v>
      </c>
      <c r="N34" s="811"/>
      <c r="O34" s="327"/>
      <c r="P34" s="327">
        <f t="shared" ref="P34:P43" si="3">$H34</f>
        <v>0.19013446034522283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0.19013446034522283</v>
      </c>
      <c r="I44" s="467"/>
      <c r="J44" s="846">
        <f>SUM(J34:J43)</f>
        <v>0.19013446034522283</v>
      </c>
      <c r="K44" s="813"/>
      <c r="L44" s="467"/>
      <c r="M44" s="467">
        <f>SUM(M34:M43)</f>
        <v>0.19013446034522283</v>
      </c>
      <c r="N44" s="813"/>
      <c r="O44" s="467"/>
      <c r="P44" s="467">
        <f>SUM(P34:P43)</f>
        <v>0.19013446034522283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6.3164763696753543E-2</v>
      </c>
      <c r="I95" s="478"/>
      <c r="J95" s="861">
        <f>J65+SUM(F46:F55)+SUM(F34:F43)+J32</f>
        <v>8.7531255138788441E-2</v>
      </c>
      <c r="K95" s="816"/>
      <c r="L95" s="478"/>
      <c r="M95" s="478">
        <f>M65+SUM(G46:G55)+SUM(G34:G43)+M32</f>
        <v>3.943844150968083E-2</v>
      </c>
      <c r="N95" s="816"/>
      <c r="O95" s="478"/>
      <c r="P95" s="478">
        <f>P65+SUM(H46:H55)+SUM(H34:H43)+P32</f>
        <v>0.19013446034522283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8.7531255138788441E-2</v>
      </c>
      <c r="I96" s="397"/>
      <c r="J96" s="862">
        <f>J80+SUM(G46:G55)+SUM(G34:G43)</f>
        <v>3.943844150968083E-2</v>
      </c>
      <c r="K96" s="822"/>
      <c r="L96" s="397"/>
      <c r="M96" s="397">
        <f>M80+SUM(H46:H55)+SUM(H34:H43)</f>
        <v>0.19013446034522283</v>
      </c>
      <c r="N96" s="822"/>
      <c r="O96" s="397"/>
      <c r="P96" s="397">
        <f>P80+SUM(J46:J55)+SUM(J34:J43)</f>
        <v>0.19013446034522283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3.943844150968083E-2</v>
      </c>
      <c r="I97" s="326"/>
      <c r="J97" s="863">
        <f>J81+SUM(H46:H55)+SUM(H34:H43)+J91</f>
        <v>0.19013446034522283</v>
      </c>
      <c r="K97" s="815"/>
      <c r="L97" s="326"/>
      <c r="M97" s="326">
        <f>M81+SUM(J46:J55)+SUM(J34:J43)+M91</f>
        <v>0.19013446034522283</v>
      </c>
      <c r="N97" s="815"/>
      <c r="O97" s="326"/>
      <c r="P97" s="326">
        <f>P81+SUM(M46:M55)+SUM(M34:M43)+P91</f>
        <v>0.19013446034522283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0.1901344603452228</v>
      </c>
      <c r="I99" s="360"/>
      <c r="J99" s="865">
        <f>SUM(J95:J98)</f>
        <v>0.3171041569936921</v>
      </c>
      <c r="K99" s="817"/>
      <c r="L99" s="360"/>
      <c r="M99" s="360">
        <f>SUM(M95:M98)</f>
        <v>0.4197073622001265</v>
      </c>
      <c r="N99" s="817"/>
      <c r="O99" s="360"/>
      <c r="P99" s="360">
        <f>SUM(P95:P98)</f>
        <v>0.57040338103566846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2015-09-17T22:04:09Z</dcterms:modified>
</cp:coreProperties>
</file>