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84" l="1"/>
  <c r="L97"/>
  <c r="L90"/>
  <c r="L87"/>
  <c r="L101"/>
  <c r="L98"/>
  <c r="L99"/>
  <c r="L93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<sst xmlns="http://schemas.openxmlformats.org/spreadsheetml/2006/main" count="3068" uniqueCount="706">
  <si>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</si>
  <si>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</si>
  <si>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</si>
  <si>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</si>
  <si>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</si>
  <si>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</si>
  <si>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</si>
  <si>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</si>
  <si>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</si>
  <si>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</si>
  <si>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</si>
  <si>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</si>
  <si>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</si>
  <si>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</si>
  <si>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</si>
  <si>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</si>
  <si>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</si>
  <si>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</si>
  <si>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</si>
  <si>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</si>
  <si>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</si>
  <si>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</si>
  <si>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</si>
  <si>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</si>
  <si>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</si>
  <si>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</si>
  <si>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</si>
  <si>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</si>
  <si>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</si>
  <si>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</si>
  <si>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</si>
  <si>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</si>
  <si>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</si>
  <si>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</si>
  <si>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</si>
  <si>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</si>
  <si>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</si>
  <si>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</si>
  <si>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</si>
  <si>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</si>
  <si>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</si>
  <si>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</si>
  <si>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</si>
  <si>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</si>
  <si>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</si>
  <si>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</si>
  <si>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</si>
  <si>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</si>
  <si>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</si>
  <si>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</si>
  <si>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</si>
  <si>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</si>
  <si>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</si>
  <si>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</si>
  <si>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</si>
  <si>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</si>
  <si>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</si>
  <si>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</si>
  <si>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</si>
  <si>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</si>
  <si>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</si>
  <si>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</si>
  <si>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</si>
  <si>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</si>
  <si>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</si>
  <si>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</si>
  <si>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</si>
  <si>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</si>
  <si>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</si>
  <si>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</si>
  <si>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</si>
  <si>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</si>
  <si>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</si>
  <si>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</si>
  <si>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</si>
  <si>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</si>
  <si>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</si>
  <si>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</si>
  <si>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</si>
  <si>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</si>
  <si>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</si>
  <si>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</si>
  <si>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</si>
  <si>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</si>
  <si>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</si>
  <si>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</si>
  <si>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</si>
  <si>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</si>
  <si>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</si>
  <si>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</si>
  <si>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</si>
  <si>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</si>
  <si>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</si>
  <si>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</si>
  <si>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</si>
  <si>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</si>
  <si>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</si>
  <si>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</si>
  <si>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</si>
  <si>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</si>
  <si>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</si>
  <si>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</si>
  <si>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</si>
  <si>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</si>
  <si>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</si>
  <si>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</si>
  <si>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</si>
  <si>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</si>
  <si>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</si>
  <si>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</si>
  <si>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</si>
  <si>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</si>
  <si>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</si>
  <si>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</si>
  <si>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</si>
  <si>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</si>
  <si>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</si>
  <si>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</si>
  <si>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</si>
  <si>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</si>
  <si>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</si>
  <si>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</si>
  <si>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</si>
  <si>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</si>
  <si>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</si>
  <si>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</si>
  <si>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</si>
  <si>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</si>
  <si>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</si>
  <si>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</si>
  <si>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</si>
  <si>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</si>
  <si>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</si>
  <si>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</si>
  <si>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</si>
  <si>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</si>
  <si>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</si>
  <si>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</si>
  <si>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</si>
  <si>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</si>
  <si>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</si>
  <si>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</si>
  <si>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</si>
  <si>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</si>
  <si>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</si>
  <si>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</si>
  <si>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</si>
  <si>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</si>
  <si>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</si>
  <si>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</si>
  <si>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</si>
  <si>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</si>
  <si>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</si>
  <si>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</si>
  <si>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</si>
  <si>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</si>
  <si>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</si>
  <si>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</si>
  <si>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</si>
  <si>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</si>
  <si>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</si>
  <si>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</si>
  <si>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</si>
  <si>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</si>
  <si>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</si>
  <si>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</si>
  <si>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</si>
  <si>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</si>
  <si>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</si>
  <si>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</si>
  <si>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</si>
  <si>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</si>
  <si>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</si>
  <si>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</si>
  <si>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</si>
  <si>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</si>
  <si>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</si>
  <si>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</si>
  <si>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</si>
  <si>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</si>
  <si>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</si>
  <si>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</si>
  <si>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</si>
  <si>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</si>
  <si>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</si>
  <si>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</si>
  <si>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</si>
  <si>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</si>
  <si>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</si>
  <si>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</si>
  <si>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</si>
  <si>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</si>
  <si>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</si>
  <si>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</si>
  <si>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</si>
  <si>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</si>
  <si>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</si>
  <si>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</si>
  <si>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</si>
  <si>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</si>
  <si>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</si>
  <si>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</si>
  <si>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</si>
  <si>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</si>
  <si>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</si>
  <si>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</si>
  <si>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</si>
  <si>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</si>
  <si>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</si>
  <si>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</si>
  <si>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</si>
  <si>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</si>
  <si>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</si>
  <si>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</si>
  <si>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</si>
  <si>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</si>
  <si>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</si>
  <si>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</si>
  <si>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</si>
  <si>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</si>
  <si>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</si>
  <si>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</si>
  <si>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</si>
  <si>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</si>
  <si>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</si>
  <si>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</si>
  <si>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</si>
  <si>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</si>
  <si>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</si>
  <si>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</si>
  <si>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</si>
  <si>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</si>
  <si>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</si>
  <si>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</si>
  <si>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</si>
  <si>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</si>
  <si>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</si>
  <si>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</si>
  <si>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</si>
  <si>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</si>
  <si>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</si>
  <si>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</si>
  <si>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</si>
  <si>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</si>
  <si>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</si>
  <si>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</si>
  <si>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</si>
  <si>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</si>
  <si>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</si>
  <si>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</si>
  <si>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</si>
  <si>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</si>
  <si>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</si>
  <si>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</si>
  <si>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</si>
  <si>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</si>
  <si>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</si>
  <si>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</si>
  <si>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</si>
  <si>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</si>
  <si>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</si>
  <si>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</si>
  <si>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</si>
  <si>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</si>
  <si>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</si>
  <si>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</si>
  <si>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</si>
  <si>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</si>
  <si>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</si>
  <si>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</si>
  <si>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</si>
  <si>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</si>
  <si>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</si>
  <si>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</si>
  <si>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</si>
  <si>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</si>
  <si>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</si>
  <si>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</si>
  <si>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</si>
  <si>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</si>
  <si>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</si>
  <si>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</si>
  <si>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</si>
  <si>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</si>
  <si>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</si>
  <si>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</si>
  <si>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</si>
  <si>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</si>
  <si>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</si>
  <si>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</si>
  <si>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</si>
  <si>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</si>
  <si>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</si>
  <si>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</si>
  <si>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</si>
  <si>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</si>
  <si>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</si>
  <si>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</si>
  <si>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</si>
  <si>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</si>
  <si>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</si>
  <si>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</si>
  <si>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</si>
  <si>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</si>
  <si>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</si>
  <si>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</si>
  <si>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</si>
  <si>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</si>
  <si>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</si>
  <si>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</si>
  <si>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</si>
  <si>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</si>
  <si>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</si>
  <si>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</si>
  <si>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</si>
  <si>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</si>
  <si>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</si>
  <si>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</si>
  <si>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</si>
  <si>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</si>
  <si>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</si>
  <si>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</si>
  <si>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</si>
  <si>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</si>
  <si>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</si>
  <si>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</si>
  <si>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</si>
  <si>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</si>
  <si>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</si>
  <si>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</si>
  <si>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</si>
  <si>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</si>
  <si>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</si>
  <si>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</si>
  <si>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</si>
  <si>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</si>
  <si>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</si>
  <si>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</si>
  <si>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</si>
  <si>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</si>
  <si>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</si>
  <si>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</si>
  <si>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</si>
  <si>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</si>
  <si>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</si>
  <si>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</si>
  <si>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</si>
  <si>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</si>
  <si>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</si>
  <si>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</si>
  <si>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</si>
  <si>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</si>
  <si>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</si>
  <si>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</si>
  <si>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</si>
  <si>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</si>
  <si>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</si>
  <si>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</si>
  <si>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</si>
  <si>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</si>
  <si>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</si>
  <si>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</si>
  <si>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</si>
  <si>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</si>
  <si>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</si>
  <si>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</si>
  <si>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</si>
  <si>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</si>
  <si>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</si>
  <si>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</si>
  <si>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</si>
  <si>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</si>
  <si>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</si>
  <si>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</si>
  <si>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</si>
  <si>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</si>
  <si>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</si>
  <si>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</si>
  <si>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</si>
  <si>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</si>
  <si>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</si>
  <si>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</si>
  <si>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</si>
  <si>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</si>
  <si>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</si>
  <si>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</si>
  <si>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</si>
  <si>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</si>
  <si>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</si>
  <si>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</si>
  <si>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</si>
  <si>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</si>
  <si>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</si>
  <si>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</si>
  <si>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</si>
  <si>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</si>
  <si>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</si>
  <si>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</si>
  <si>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</si>
  <si>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</si>
  <si>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</si>
  <si>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</si>
  <si>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</si>
  <si>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</si>
  <si>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</si>
  <si>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</si>
  <si>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</si>
  <si>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</si>
  <si>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</si>
  <si>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</si>
  <si>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</si>
  <si>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</si>
  <si>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</si>
  <si>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</si>
  <si>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</si>
  <si>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</si>
  <si>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</si>
  <si>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</si>
  <si>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</si>
  <si>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</si>
  <si>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</si>
  <si>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</si>
  <si>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</si>
  <si>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</si>
  <si>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</si>
  <si>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</si>
  <si>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</si>
  <si>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</si>
  <si>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</si>
  <si>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</si>
  <si>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</si>
  <si>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</si>
  <si>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</si>
  <si>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</si>
  <si>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</si>
  <si>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</si>
  <si>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</si>
  <si>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</si>
  <si>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</si>
  <si>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</si>
  <si>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</si>
  <si>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</si>
  <si>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</si>
  <si>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</si>
  <si>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</si>
  <si>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</si>
  <si>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</si>
  <si>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</si>
  <si>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</si>
  <si>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</si>
  <si>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</si>
  <si>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</si>
  <si>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</si>
  <si>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</si>
  <si>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</si>
  <si>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</si>
  <si>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</si>
  <si>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</si>
  <si>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</si>
  <si>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</si>
  <si>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</si>
  <si>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</si>
  <si>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</si>
  <si>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</si>
  <si>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</si>
  <si>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</si>
  <si>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</si>
  <si>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</si>
  <si>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</si>
  <si>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</si>
  <si>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</si>
  <si>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</si>
  <si>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</si>
  <si>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</si>
  <si>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</si>
  <si>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</si>
  <si>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</si>
  <si>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</si>
  <si>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</si>
  <si>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</si>
  <si>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</si>
  <si>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</si>
  <si>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</si>
  <si>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</si>
  <si>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</si>
  <si>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</si>
  <si>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</si>
  <si>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</si>
  <si>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</si>
  <si>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</si>
  <si>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</si>
  <si>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</si>
  <si>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</si>
  <si>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</si>
  <si>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</si>
  <si>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</si>
  <si>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</si>
  <si>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</si>
  <si>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</si>
  <si>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</si>
  <si>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</si>
  <si>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</si>
  <si>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</si>
  <si>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</si>
  <si>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</si>
  <si>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</si>
  <si>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</si>
  <si>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</si>
  <si>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</si>
  <si>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</si>
  <si>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</si>
  <si>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</si>
  <si>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</si>
  <si>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</si>
  <si>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</si>
  <si>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</si>
  <si>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</si>
  <si>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</si>
  <si>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</si>
  <si>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</si>
  <si>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</si>
  <si>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</si>
  <si>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</si>
  <si>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</si>
  <si>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</si>
  <si>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</si>
  <si>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</si>
  <si>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</si>
  <si>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</si>
  <si>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</si>
  <si>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</si>
  <si>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</si>
  <si>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</si>
  <si>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</si>
  <si>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</si>
  <si>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</si>
  <si>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</si>
  <si>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</si>
  <si>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</si>
  <si>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</si>
  <si>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</si>
  <si>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</si>
  <si>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</si>
  <si>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</si>
  <si>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</si>
  <si>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</si>
  <si>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</si>
  <si>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</si>
  <si>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</si>
  <si>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</si>
  <si>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</si>
  <si>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</si>
  <si>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</si>
  <si>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</si>
  <si>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</si>
  <si>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</si>
  <si>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</si>
  <si>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</si>
  <si>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</si>
  <si>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</si>
  <si>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</si>
  <si>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</si>
  <si>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</si>
  <si>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</si>
  <si>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</si>
  <si>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</si>
  <si>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</si>
  <si>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</si>
  <si>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</si>
  <si>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</si>
  <si>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</si>
  <si>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</si>
  <si>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</si>
  <si>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</si>
  <si>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</si>
  <si>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</si>
  <si>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</si>
  <si>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</si>
  <si>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</si>
  <si>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</si>
  <si>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</si>
  <si>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</si>
  <si>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</si>
  <si>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</si>
  <si>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</si>
  <si>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</si>
  <si>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</si>
  <si>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</si>
  <si>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</si>
  <si>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</si>
  <si>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</si>
  <si>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</si>
  <si>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</si>
  <si>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</si>
  <si>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</si>
  <si>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</si>
  <si>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</si>
  <si>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</si>
  <si>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</si>
  <si>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</si>
  <si>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</si>
  <si>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</si>
  <si>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</si>
  <si>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</si>
  <si>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</si>
  <si>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</si>
  <si>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</si>
  <si>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</si>
  <si>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</si>
  <si>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</si>
  <si>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</si>
  <si>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</si>
  <si>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</si>
  <si>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</si>
  <si>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</si>
  <si>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</si>
  <si>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</si>
  <si>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</si>
  <si>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</si>
  <si>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</si>
  <si>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</si>
  <si>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</si>
  <si>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</si>
  <si>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</si>
  <si>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</si>
  <si>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</si>
  <si>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</si>
  <si>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</si>
  <si>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</si>
  <si>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</si>
  <si>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</si>
  <si>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</si>
  <si>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</si>
  <si>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</si>
  <si>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</si>
  <si>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</si>
  <si>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</si>
  <si>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</si>
  <si>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</si>
  <si>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</si>
  <si>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</si>
  <si>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</si>
  <si>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</si>
  <si>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</si>
  <si>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</si>
  <si>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</si>
  <si>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</si>
  <si>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</si>
  <si>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</si>
  <si>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</si>
  <si>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</si>
  <si>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</si>
  <si>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</si>
  <si>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</si>
  <si>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</si>
  <si>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</si>
  <si>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</si>
  <si>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</si>
  <si>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</si>
  <si>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</si>
  <si>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</si>
  <si>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</si>
  <si>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</si>
  <si>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</si>
  <si>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</si>
  <si>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</si>
  <si>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</si>
  <si>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</si>
  <si>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</si>
  <si>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</si>
  <si>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</si>
  <si>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</si>
  <si>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</si>
  <si>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</si>
  <si>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</si>
  <si>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</si>
  <si>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</si>
  <si>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</si>
  <si>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</si>
  <si>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</si>
  <si>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</si>
  <si>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</si>
  <si>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</si>
  <si>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</si>
  <si>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</si>
  <si>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</si>
  <si>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</si>
  <si>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</si>
  <si>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</si>
  <si>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</si>
  <si>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</si>
  <si>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</si>
  <si>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</si>
  <si>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</si>
  <si>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</si>
  <si>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</si>
  <si>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</si>
  <si>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</si>
  <si>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</si>
  <si>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</si>
  <si>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</si>
  <si>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</si>
  <si>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</si>
  <si>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</si>
  <si>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SF5015    1-1/4"</t>
  </si>
  <si>
    <t>SF5015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</si>
</sst>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SF5015    1-1/4"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0.9</v>
      </c>
      <c r="P13" s="158"/>
      <c r="Q13" s="998" t="s">
        <v>312</v>
      </c>
      <c r="R13" s="969"/>
      <c r="S13" s="1018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405.85061050507937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1.0129999999999999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2.9776966418654068E-2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135.00958132512633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1.0332599999999998</v>
      </c>
      <c r="P22" s="158"/>
      <c r="Q22" s="998" t="s">
        <v>296</v>
      </c>
      <c r="R22" s="968"/>
      <c r="S22" s="968"/>
      <c r="T22" s="203">
        <f>IF(S20="",,S20 - 1)</f>
        <v>134.00958132512633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0.14573955038200276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4.4699999999999997E-2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0.10103955038200277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7.1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507.04225352112678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456.33802816901414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804.05748795075806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135.00958132512633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3650.7042253521131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134.00958132512633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3.5403522510018446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90.660232258064497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53.105283765027671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0.14573955038200276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7.6056338028169019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0.30605305580220582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426.89471623497235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3246.804884040635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405.85061050507937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0.24994332890513477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405.85061050507937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0.14573955038200276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2.9776966418654068E-2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0.10201768526740193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5.6109726897071069E-2</v>
      </c>
      <c r="E62" s="146"/>
      <c r="F62" s="304">
        <v>68</v>
      </c>
      <c r="G62" s="180" t="s">
        <v>231</v>
      </c>
      <c r="H62" s="182"/>
      <c r="I62" s="181">
        <f>SUM(I53:I61)</f>
        <v>0.29832563703037956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1.4132776722239455E-2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0.24994332890513477</v>
      </c>
      <c r="E64" s="146"/>
      <c r="F64" s="165">
        <v>70</v>
      </c>
      <c r="G64" s="167" t="s">
        <v>352</v>
      </c>
      <c r="H64" s="166"/>
      <c r="I64" s="162">
        <f>+I63+I62</f>
        <v>0.31245841375261901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0.26455871352051941</v>
      </c>
      <c r="F23" s="120">
        <f>E23</f>
        <v>0.26455871352051941</v>
      </c>
    </row>
    <row r="24" spans="2:28">
      <c r="B24" s="115" t="s">
        <v>44</v>
      </c>
      <c r="C24" s="108"/>
      <c r="D24" s="111"/>
      <c r="E24" s="111">
        <f>Assembly!H96</f>
        <v>3.2866922609859198E-2</v>
      </c>
      <c r="F24" s="120">
        <f>E24</f>
        <v>3.2866922609859198E-2</v>
      </c>
    </row>
    <row r="25" spans="2:28">
      <c r="B25" s="121" t="s">
        <v>40</v>
      </c>
      <c r="C25" s="108"/>
      <c r="D25" s="361"/>
      <c r="E25" s="122">
        <f>Assembly!H97</f>
        <v>1.5032777622240355E-2</v>
      </c>
      <c r="F25" s="123">
        <f>E25-Assembly!H85-Assembly!H86-Assembly!H88-Assembly!H89-'Machined Part #1'!I54-'Machined Part #1'!I58-'Pacific Quote #2'!I50-'Pacific Quote #2'!I54-'Pacific Quote #3'!I50-'Pacific Quote #3'!I54</f>
        <v>1.4132776722239455E-2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-0.31245841375261896</v>
      </c>
      <c r="F26" s="120">
        <f>F22-F23-F24-F25</f>
        <v>-0.31155841285261804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-0.31245841375261896</v>
      </c>
      <c r="F28" s="120">
        <f>F26-F27</f>
        <v>-0.31155841285261804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0.26455871352051941</v>
      </c>
      <c r="F34" s="395">
        <f>'Machined Part #1'!I55+'Machined Part #1'!I56+'Machined Part #1'!I57</f>
        <v>3.2866922609859198E-2</v>
      </c>
      <c r="G34" s="468">
        <f>'Machined Part #1'!I63+'Machined Part #1'!I54+'Machined Part #1'!I58</f>
        <v>1.5032777622240355E-2</v>
      </c>
      <c r="H34" s="327">
        <f>'Machined Part #1'!I64</f>
        <v>0.31245841375261901</v>
      </c>
      <c r="I34" s="327"/>
      <c r="J34" s="844">
        <f t="shared" ref="J34:J43" si="1">$H34</f>
        <v>0.31245841375261901</v>
      </c>
      <c r="K34" s="812"/>
      <c r="L34" s="327"/>
      <c r="M34" s="327">
        <f t="shared" ref="M34:M43" si="2">$H34</f>
        <v>0.31245841375261901</v>
      </c>
      <c r="N34" s="812"/>
      <c r="O34" s="327"/>
      <c r="P34" s="327">
        <f t="shared" ref="P34:P43" si="3">$H34</f>
        <v>0.31245841375261901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0.31245841375261901</v>
      </c>
      <c r="I44" s="467"/>
      <c r="J44" s="847">
        <f>SUM(J34:J43)</f>
        <v>0.31245841375261901</v>
      </c>
      <c r="K44" s="814"/>
      <c r="L44" s="467"/>
      <c r="M44" s="467">
        <f>SUM(M34:M43)</f>
        <v>0.31245841375261901</v>
      </c>
      <c r="N44" s="814"/>
      <c r="O44" s="467"/>
      <c r="P44" s="467">
        <f>SUM(P34:P43)</f>
        <v>0.31245841375261901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0.26455871352051941</v>
      </c>
      <c r="I95" s="478"/>
      <c r="J95" s="862">
        <f>J65+SUM(F46:F55)+SUM(F34:F43)+J32</f>
        <v>3.2866922609859198E-2</v>
      </c>
      <c r="K95" s="817"/>
      <c r="L95" s="478"/>
      <c r="M95" s="478">
        <f>M65+SUM(G46:G55)+SUM(G34:G43)+M32</f>
        <v>1.5032777622240355E-2</v>
      </c>
      <c r="N95" s="817"/>
      <c r="O95" s="478"/>
      <c r="P95" s="478">
        <f>P65+SUM(H46:H55)+SUM(H34:H43)+P32</f>
        <v>0.31245841375261901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3.2866922609859198E-2</v>
      </c>
      <c r="I96" s="397"/>
      <c r="J96" s="863">
        <f>J80+SUM(G46:G55)+SUM(G34:G43)</f>
        <v>1.5032777622240355E-2</v>
      </c>
      <c r="K96" s="823"/>
      <c r="L96" s="397"/>
      <c r="M96" s="397">
        <f>M80+SUM(H46:H55)+SUM(H34:H43)</f>
        <v>0.31245841375261901</v>
      </c>
      <c r="N96" s="823"/>
      <c r="O96" s="397"/>
      <c r="P96" s="397">
        <f>P80+SUM(J46:J55)+SUM(J34:J43)</f>
        <v>0.31245841375261901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1.5032777622240355E-2</v>
      </c>
      <c r="I97" s="326"/>
      <c r="J97" s="864">
        <f>J81+SUM(H46:H55)+SUM(H34:H43)+J91</f>
        <v>0.31245841375261901</v>
      </c>
      <c r="K97" s="816"/>
      <c r="L97" s="326"/>
      <c r="M97" s="326">
        <f>M81+SUM(J46:J55)+SUM(J34:J43)+M91</f>
        <v>0.31245841375261901</v>
      </c>
      <c r="N97" s="816"/>
      <c r="O97" s="326"/>
      <c r="P97" s="326">
        <f>P81+SUM(M46:M55)+SUM(M34:M43)+P91</f>
        <v>0.31245841375261901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0.31245841375261896</v>
      </c>
      <c r="I99" s="360"/>
      <c r="J99" s="866">
        <f>SUM(J95:J98)</f>
        <v>0.36035811398471856</v>
      </c>
      <c r="K99" s="818"/>
      <c r="L99" s="360"/>
      <c r="M99" s="360">
        <f>SUM(M95:M98)</f>
        <v>0.63994960512747845</v>
      </c>
      <c r="N99" s="818"/>
      <c r="O99" s="360"/>
      <c r="P99" s="360">
        <f>SUM(P95:P98)</f>
        <v>0.93737524125785709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2015-01-08T17:45:19Z</dcterms:modified>
</cp:coreProperties>
</file>