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<sst xmlns="http://schemas.openxmlformats.org/spreadsheetml/2006/main" count="3072" uniqueCount="710">
  <si>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</si>
  <si>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</si>
  <si>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</si>
  <si>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</si>
  <si>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</si>
  <si>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</si>
  <si>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</si>
  <si>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</si>
  <si>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</si>
  <si>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</si>
  <si>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</si>
  <si>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</si>
  <si>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</si>
  <si>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</si>
  <si>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</si>
  <si>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</si>
  <si>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</si>
  <si>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</si>
  <si>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</si>
  <si>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</si>
  <si>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</si>
  <si>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</si>
  <si>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</si>
  <si>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</si>
  <si>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</si>
  <si>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</si>
  <si>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</si>
  <si>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</si>
  <si>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</si>
  <si>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</si>
  <si>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</si>
  <si>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</si>
  <si>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</si>
  <si>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</si>
  <si>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</si>
  <si>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</si>
  <si>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</si>
  <si>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</si>
  <si>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</si>
  <si>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</si>
  <si>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</si>
  <si>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</si>
  <si>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</si>
  <si>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</si>
  <si>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</si>
  <si>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</si>
  <si>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</si>
  <si>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</si>
  <si>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</si>
  <si>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</si>
  <si>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</si>
  <si>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</si>
  <si>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</si>
  <si>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</si>
  <si>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</si>
  <si>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</si>
  <si>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</si>
  <si>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</si>
  <si>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</si>
  <si>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</si>
  <si>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</si>
  <si>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</si>
  <si>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</si>
  <si>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</si>
  <si>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</si>
  <si>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</si>
  <si>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</si>
  <si>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</si>
  <si>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</si>
  <si>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</si>
  <si>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</si>
  <si>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</si>
  <si>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</si>
  <si>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</si>
  <si>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</si>
  <si>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</si>
  <si>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</si>
  <si>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</si>
  <si>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</si>
  <si>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</si>
  <si>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</si>
  <si>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</si>
  <si>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</si>
  <si>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</si>
  <si>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</si>
  <si>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</si>
  <si>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</si>
  <si>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</si>
  <si>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</si>
  <si>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</si>
  <si>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</si>
  <si>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</si>
  <si>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</si>
  <si>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</si>
  <si>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</si>
  <si>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</si>
  <si>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</si>
  <si>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</si>
  <si>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</si>
  <si>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</si>
  <si>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</si>
  <si>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</si>
  <si>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</si>
  <si>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</si>
  <si>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</si>
  <si>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</si>
  <si>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</si>
  <si>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</si>
  <si>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</si>
  <si>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</si>
  <si>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</si>
  <si>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</si>
  <si>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</si>
  <si>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</si>
  <si>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</si>
  <si>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</si>
  <si>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</si>
  <si>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</si>
  <si>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</si>
  <si>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</si>
  <si>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</si>
  <si>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</si>
  <si>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</si>
  <si>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</si>
  <si>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</si>
  <si>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</si>
  <si>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</si>
  <si>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</si>
  <si>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</si>
  <si>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</si>
  <si>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</si>
  <si>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</si>
  <si>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</si>
  <si>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</si>
  <si>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</si>
  <si>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</si>
  <si>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</si>
  <si>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</si>
  <si>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</si>
  <si>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</si>
  <si>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</si>
  <si>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</si>
  <si>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</si>
  <si>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</si>
  <si>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</si>
  <si>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</si>
  <si>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</si>
  <si>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</si>
  <si>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</si>
  <si>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</si>
  <si>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</si>
  <si>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</si>
  <si>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</si>
  <si>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</si>
  <si>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</si>
  <si>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</si>
  <si>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</si>
  <si>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</si>
  <si>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</si>
  <si>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</si>
  <si>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</si>
  <si>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</si>
  <si>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</si>
  <si>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</si>
  <si>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</si>
  <si>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</si>
  <si>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</si>
  <si>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</si>
  <si>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</si>
  <si>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</si>
  <si>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</si>
  <si>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</si>
  <si>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</si>
  <si>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</si>
  <si>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</si>
  <si>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</si>
  <si>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</si>
  <si>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</si>
  <si>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</si>
  <si>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</si>
  <si>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</si>
  <si>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</si>
  <si>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</si>
  <si>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</si>
  <si>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</si>
  <si>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</si>
  <si>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</si>
  <si>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</si>
  <si>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</si>
  <si>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</si>
  <si>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</si>
  <si>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</si>
  <si>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</si>
  <si>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</si>
  <si>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</si>
  <si>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</si>
  <si>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</si>
  <si>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</si>
  <si>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</si>
  <si>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</si>
  <si>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</si>
  <si>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</si>
  <si>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</si>
  <si>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</si>
  <si>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</si>
  <si>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</si>
  <si>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</si>
  <si>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</si>
  <si>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</si>
  <si>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</si>
  <si>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</si>
  <si>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</si>
  <si>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</si>
  <si>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</si>
  <si>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</si>
  <si>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</si>
  <si>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</si>
  <si>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</si>
  <si>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</si>
  <si>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</si>
  <si>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</si>
  <si>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</si>
  <si>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</si>
  <si>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</si>
  <si>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</si>
  <si>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</si>
  <si>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</si>
  <si>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</si>
  <si>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</si>
  <si>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</si>
  <si>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</si>
  <si>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</si>
  <si>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</si>
  <si>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</si>
  <si>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</si>
  <si>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</si>
  <si>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</si>
  <si>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</si>
  <si>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</si>
  <si>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</si>
  <si>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</si>
  <si>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</si>
  <si>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</si>
  <si>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</si>
  <si>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</si>
  <si>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</si>
  <si>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</si>
  <si>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</si>
  <si>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</si>
  <si>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</si>
  <si>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</si>
  <si>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</si>
  <si>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</si>
  <si>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</si>
  <si>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</si>
  <si>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</si>
  <si>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</si>
  <si>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</si>
  <si>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</si>
  <si>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</si>
  <si>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</si>
  <si>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</si>
  <si>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</si>
  <si>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</si>
  <si>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</si>
  <si>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</si>
  <si>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</si>
  <si>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</si>
  <si>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</si>
  <si>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</si>
  <si>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</si>
  <si>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</si>
  <si>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</si>
  <si>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</si>
  <si>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</si>
  <si>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</si>
  <si>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</si>
  <si>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</si>
  <si>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</si>
  <si>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</si>
  <si>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</si>
  <si>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</si>
  <si>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</si>
  <si>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</si>
  <si>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</si>
  <si>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</si>
  <si>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</si>
  <si>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</si>
  <si>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</si>
  <si>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</si>
  <si>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</si>
  <si>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</si>
  <si>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</si>
  <si>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</si>
  <si>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</si>
  <si>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</si>
  <si>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</si>
  <si>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</si>
  <si>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</si>
  <si>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</si>
  <si>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</si>
  <si>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</si>
  <si>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</si>
  <si>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</si>
  <si>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</si>
  <si>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</si>
  <si>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</si>
  <si>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</si>
  <si>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</si>
  <si>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</si>
  <si>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</si>
  <si>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</si>
  <si>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</si>
  <si>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</si>
  <si>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</si>
  <si>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</si>
  <si>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</si>
  <si>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</si>
  <si>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</si>
  <si>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</si>
  <si>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</si>
  <si>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</si>
  <si>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</si>
  <si>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</si>
  <si>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</si>
  <si>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</si>
  <si>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</si>
  <si>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</si>
  <si>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</si>
  <si>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</si>
  <si>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</si>
  <si>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</si>
  <si>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</si>
  <si>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</si>
  <si>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</si>
  <si>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</si>
  <si>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</si>
  <si>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</si>
  <si>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</si>
  <si>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</si>
  <si>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</si>
  <si>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</si>
  <si>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</si>
  <si>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</si>
  <si>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</si>
  <si>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</si>
  <si>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</si>
  <si>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</si>
  <si>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</si>
  <si>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</si>
  <si>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</si>
  <si>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</si>
  <si>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</si>
  <si>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</si>
  <si>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</si>
  <si>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</si>
  <si>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</si>
  <si>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</si>
  <si>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</si>
  <si>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</si>
  <si>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</si>
  <si>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</si>
  <si>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</si>
  <si>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</si>
  <si>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</si>
  <si>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</si>
  <si>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</si>
  <si>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</si>
  <si>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</si>
  <si>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</si>
  <si>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</si>
  <si>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</si>
  <si>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</si>
  <si>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</si>
  <si>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</si>
  <si>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</si>
  <si>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</si>
  <si>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</si>
  <si>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</si>
  <si>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</si>
  <si>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</si>
  <si>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</si>
  <si>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</si>
  <si>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</si>
  <si>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</si>
  <si>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</si>
  <si>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</si>
  <si>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</si>
  <si>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</si>
  <si>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</si>
  <si>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</si>
  <si>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</si>
  <si>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</si>
  <si>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</si>
  <si>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</si>
  <si>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</si>
  <si>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</si>
  <si>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</si>
  <si>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</si>
  <si>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</si>
  <si>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</si>
  <si>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</si>
  <si>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</si>
  <si>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</si>
  <si>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</si>
  <si>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</si>
  <si>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</si>
  <si>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</si>
  <si>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</si>
  <si>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</si>
  <si>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</si>
  <si>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</si>
  <si>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</si>
  <si>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</si>
  <si>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</si>
  <si>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</si>
  <si>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</si>
  <si>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</si>
  <si>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</si>
  <si>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</si>
  <si>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</si>
  <si>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</si>
  <si>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</si>
  <si>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</si>
  <si>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</si>
  <si>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</si>
  <si>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</si>
  <si>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</si>
  <si>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</si>
  <si>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</si>
  <si>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</si>
  <si>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</si>
  <si>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</si>
  <si>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</si>
  <si>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</si>
  <si>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</si>
  <si>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</si>
  <si>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</si>
  <si>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</si>
  <si>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</si>
  <si>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</si>
  <si>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</si>
  <si>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</si>
  <si>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</si>
  <si>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</si>
  <si>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</si>
  <si>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</si>
  <si>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</si>
  <si>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</si>
  <si>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</si>
  <si>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</si>
  <si>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</si>
  <si>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</si>
  <si>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</si>
  <si>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</si>
  <si>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</si>
  <si>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</si>
  <si>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</si>
  <si>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</si>
  <si>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</si>
  <si>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</si>
  <si>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</si>
  <si>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</si>
  <si>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</si>
  <si>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</si>
  <si>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</si>
  <si>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</si>
  <si>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</si>
  <si>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</si>
  <si>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</si>
  <si>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</si>
  <si>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</si>
  <si>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</si>
  <si>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</si>
  <si>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</si>
  <si>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</si>
  <si>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</si>
  <si>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</si>
  <si>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</si>
  <si>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</si>
  <si>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</si>
  <si>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</si>
  <si>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</si>
  <si>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</si>
  <si>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</si>
  <si>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</si>
  <si>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</si>
  <si>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</si>
  <si>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</si>
  <si>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</si>
  <si>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</si>
  <si>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</si>
  <si>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</si>
  <si>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</si>
  <si>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</si>
  <si>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</si>
  <si>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</si>
  <si>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</si>
  <si>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</si>
  <si>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</si>
  <si>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</si>
  <si>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</si>
  <si>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</si>
  <si>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</si>
  <si>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</si>
  <si>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</si>
  <si>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</si>
  <si>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</si>
  <si>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</si>
  <si>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</si>
  <si>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</si>
  <si>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</si>
  <si>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</si>
  <si>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</si>
  <si>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</si>
  <si>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</si>
  <si>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</si>
  <si>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</si>
  <si>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</si>
  <si>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</si>
  <si>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</si>
  <si>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</si>
  <si>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</si>
  <si>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</si>
  <si>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</si>
  <si>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</si>
  <si>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</si>
  <si>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</si>
  <si>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</si>
  <si>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</si>
  <si>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</si>
  <si>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</si>
  <si>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</si>
  <si>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</si>
  <si>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</si>
  <si>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</si>
  <si>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</si>
  <si>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</si>
  <si>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</si>
  <si>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</si>
  <si>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</si>
  <si>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</si>
  <si>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</si>
  <si>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</si>
  <si>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</si>
  <si>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</si>
  <si>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</si>
  <si>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</si>
  <si>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</si>
  <si>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</si>
  <si>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</si>
  <si>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</si>
  <si>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</si>
  <si>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</si>
  <si>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</si>
  <si>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</si>
  <si>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</si>
  <si>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</si>
  <si>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</si>
  <si>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</si>
  <si>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</si>
  <si>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</si>
  <si>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</si>
  <si>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</si>
  <si>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</si>
  <si>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</si>
  <si>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</si>
  <si>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</si>
  <si>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</si>
  <si>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</si>
  <si>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</si>
  <si>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</si>
  <si>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</si>
  <si>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</si>
  <si>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</si>
  <si>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</si>
  <si>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</si>
  <si>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</si>
  <si>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</si>
  <si>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</si>
  <si>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</si>
  <si>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</si>
  <si>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</si>
  <si>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</si>
  <si>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</si>
  <si>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</si>
  <si>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</si>
  <si>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</si>
  <si>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</si>
  <si>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</si>
  <si>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</si>
  <si>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</si>
  <si>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</si>
  <si>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</si>
  <si>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</si>
  <si>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</si>
  <si>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</si>
  <si>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</si>
  <si>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</si>
  <si>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</si>
  <si>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</si>
  <si>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</si>
  <si>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</si>
  <si>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</si>
  <si>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</si>
  <si>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</si>
  <si>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</si>
  <si>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</si>
  <si>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</si>
  <si>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</si>
  <si>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</si>
  <si>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</si>
  <si>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</si>
  <si>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</si>
  <si>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</si>
  <si>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</si>
  <si>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</si>
  <si>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</si>
  <si>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</si>
  <si>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</si>
  <si>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</si>
  <si>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</si>
  <si>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</si>
  <si>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</si>
  <si>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</si>
  <si>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</si>
  <si>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</si>
  <si>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</si>
  <si>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</si>
  <si>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</si>
  <si>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</si>
  <si>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</si>
  <si>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</si>
  <si>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</si>
  <si>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</si>
  <si>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</si>
  <si>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</si>
  <si>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</si>
  <si>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</si>
  <si>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</si>
  <si>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</si>
  <si>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</si>
  <si>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</si>
  <si>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</si>
  <si>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</si>
  <si>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</si>
  <si>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</si>
  <si>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</si>
  <si>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</si>
  <si>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</si>
  <si>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</si>
  <si>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</si>
  <si>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</si>
  <si>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</si>
  <si>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</si>
  <si>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</si>
  <si>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</si>
  <si>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</si>
  <si>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</si>
  <si>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</si>
  <si>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</si>
  <si>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</si>
  <si>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</si>
  <si>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</si>
  <si>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</si>
  <si>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</si>
  <si>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</si>
  <si>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</si>
  <si>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</si>
  <si>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</si>
  <si>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</si>
  <si>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</si>
  <si>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</si>
  <si>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</si>
  <si>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</si>
  <si>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</si>
  <si>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</si>
  <si>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</si>
  <si>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</si>
  <si>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</si>
  <si>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</si>
  <si>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</si>
  <si>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</si>
  <si>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</si>
  <si>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</si>
  <si>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</si>
  <si>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</si>
  <si>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</si>
  <si>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</si>
  <si>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</si>
  <si>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</si>
  <si>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</si>
  <si>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</si>
  <si>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</si>
  <si>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</si>
  <si>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</si>
  <si>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</si>
  <si>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</si>
  <si>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</si>
  <si>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</si>
  <si>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</si>
  <si>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</si>
  <si>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</si>
  <si>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</si>
  <si>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</si>
  <si>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</si>
  <si>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</si>
  <si>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</si>
  <si>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143354-01-C</t>
  </si>
  <si>
    <t>143354-01-C    L2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</si>
</sst>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232833</xdr:colOff>
      <xdr:row>0</xdr:row>
      <xdr:rowOff>84665</xdr:rowOff>
    </xdr:from>
    <xdr:to>
      <xdr:col>13</xdr:col>
      <xdr:colOff>508000</xdr:colOff>
      <xdr:row>13</xdr:row>
      <xdr:rowOff>10581</xdr:rowOff>
    </xdr:to>
    <xdr:sp macro="" textlink="">
      <xdr:nvSpPr>
        <xdr:cNvPr id="2" name="Rounded Rectangle 1"/>
        <xdr:cNvSpPr/>
      </xdr:nvSpPr>
      <xdr:spPr>
        <a:xfrm>
          <a:off x="2804583" y="84665"/>
          <a:ext cx="2878667" cy="223308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layout</a:t>
          </a:r>
          <a:r>
            <a:rPr lang="en-US" sz="1100" baseline="0"/>
            <a:t> made</a:t>
          </a:r>
        </a:p>
        <a:p>
          <a:pPr algn="ctr"/>
          <a:r>
            <a:rPr lang="en-US" sz="1100" baseline="0"/>
            <a:t>-Make prod sheet</a:t>
          </a:r>
        </a:p>
        <a:p>
          <a:pPr algn="ctr"/>
          <a:r>
            <a:rPr lang="en-US" sz="1100" baseline="0"/>
            <a:t>-Change to pink on schedule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143354-01-C    L2</v>
      </c>
      <c r="Q5" s="348"/>
      <c r="R5" s="226"/>
      <c r="S5" s="226"/>
      <c r="T5" s="226"/>
      <c r="U5" s="349" t="s">
        <v>16</v>
      </c>
      <c r="V5" s="920">
        <f ca="1" xml:space="preserve"> TODAY()</f>
        <v>41844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1.635</v>
      </c>
      <c r="P13" s="158"/>
      <c r="Q13" s="976" t="s">
        <v>312</v>
      </c>
      <c r="R13" s="986"/>
      <c r="S13" s="1003">
        <f>+C20</f>
        <v>1.625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5" t="s">
        <v>309</v>
      </c>
      <c r="M15" s="977"/>
      <c r="N15" s="252"/>
      <c r="O15" s="790">
        <v>8.5000000000000006E-2</v>
      </c>
      <c r="P15" s="158"/>
      <c r="Q15" s="976" t="s">
        <v>308</v>
      </c>
      <c r="R15" s="986"/>
      <c r="S15" s="789">
        <v>1.7985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1.75</v>
      </c>
      <c r="P18" s="158"/>
      <c r="Q18" s="976" t="s">
        <v>302</v>
      </c>
      <c r="R18" s="977"/>
      <c r="S18" s="986"/>
      <c r="T18" s="254">
        <f>144-S15</f>
        <v>142.20150000000001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6" t="s">
        <v>299</v>
      </c>
      <c r="R20" s="986"/>
      <c r="S20" s="252">
        <f>IF(ISERROR(T18/O22),"",T18/O22)</f>
        <v>80.453465346534657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1.7675000000000001</v>
      </c>
      <c r="P22" s="158"/>
      <c r="Q22" s="976" t="s">
        <v>296</v>
      </c>
      <c r="R22" s="977"/>
      <c r="S22" s="977"/>
      <c r="T22" s="203">
        <f>IF(S20="",,S20 - 1)</f>
        <v>79.453465346534657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1.1750059722758535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708</v>
      </c>
      <c r="N30" s="984"/>
      <c r="O30" s="921">
        <v>0.49964999999999998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0.67535597227585353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476.72079207920797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1.7985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80.453465346534657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79.453465346534657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11.082544113248927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151.0318014156116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166.2381616987339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1.1750059722758535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2.4675125417792922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313.7618383012661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3765.1420596151929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470.64275745189912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2.0151352424530886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470.64275745189912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1.1750059722758535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0.82250418059309738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0.45237729932620357</v>
      </c>
      <c r="E62" s="146"/>
      <c r="F62" s="304">
        <v>68</v>
      </c>
      <c r="G62" s="180" t="s">
        <v>231</v>
      </c>
      <c r="H62" s="182"/>
      <c r="I62" s="181">
        <f>SUM(I53:I61)</f>
        <v>2.064570609520445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2.0151352424530886</v>
      </c>
      <c r="E64" s="146"/>
      <c r="F64" s="165">
        <v>70</v>
      </c>
      <c r="G64" s="167" t="s">
        <v>352</v>
      </c>
      <c r="H64" s="166"/>
      <c r="I64" s="162">
        <f>+I63+I62</f>
        <v>2.0787692012007923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2.0297506270684731</v>
      </c>
      <c r="F23" s="120">
        <f>E23</f>
        <v>2.0297506270684731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1.5998593480348912E-2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-2.0787692012007923</v>
      </c>
      <c r="F26" s="120">
        <f>F22-F23-F24-F25</f>
        <v>-2.0769691994007906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-2.0787692012007923</v>
      </c>
      <c r="F28" s="120">
        <f>F26-F27</f>
        <v>-2.0769691994007906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2.0297506270684731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1.5998593480348912E-2</v>
      </c>
      <c r="H34" s="327">
        <f>'Machined Part #1'!I64</f>
        <v>2.0787692012007923</v>
      </c>
      <c r="I34" s="327"/>
      <c r="J34" s="844">
        <f t="shared" ref="J34:J43" si="1">$H34</f>
        <v>2.0787692012007923</v>
      </c>
      <c r="K34" s="812"/>
      <c r="L34" s="327"/>
      <c r="M34" s="327">
        <f t="shared" ref="M34:M43" si="2">$H34</f>
        <v>2.0787692012007923</v>
      </c>
      <c r="N34" s="812"/>
      <c r="O34" s="327"/>
      <c r="P34" s="327">
        <f t="shared" ref="P34:P43" si="3">$H34</f>
        <v>2.0787692012007923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2.0787692012007923</v>
      </c>
      <c r="I44" s="467"/>
      <c r="J44" s="847">
        <f>SUM(J34:J43)</f>
        <v>2.0787692012007923</v>
      </c>
      <c r="K44" s="814"/>
      <c r="L44" s="467"/>
      <c r="M44" s="467">
        <f>SUM(M34:M43)</f>
        <v>2.0787692012007923</v>
      </c>
      <c r="N44" s="814"/>
      <c r="O44" s="467"/>
      <c r="P44" s="467">
        <f>SUM(P34:P43)</f>
        <v>2.0787692012007923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2.0297506270684731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1.5998593480348912E-2</v>
      </c>
      <c r="N95" s="817"/>
      <c r="O95" s="478"/>
      <c r="P95" s="478">
        <f>P65+SUM(H46:H55)+SUM(H34:H43)+P32</f>
        <v>2.0787692012007923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1.5998593480348912E-2</v>
      </c>
      <c r="K96" s="823"/>
      <c r="L96" s="397"/>
      <c r="M96" s="397">
        <f>M80+SUM(H46:H55)+SUM(H34:H43)</f>
        <v>2.0787692012007923</v>
      </c>
      <c r="N96" s="823"/>
      <c r="O96" s="397"/>
      <c r="P96" s="397">
        <f>P80+SUM(J46:J55)+SUM(J34:J43)</f>
        <v>2.0787692012007923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1.5998593480348912E-2</v>
      </c>
      <c r="I97" s="326"/>
      <c r="J97" s="864">
        <f>J81+SUM(H46:H55)+SUM(H34:H43)+J91</f>
        <v>2.0787692012007923</v>
      </c>
      <c r="K97" s="816"/>
      <c r="L97" s="326"/>
      <c r="M97" s="326">
        <f>M81+SUM(J46:J55)+SUM(J34:J43)+M91</f>
        <v>2.0787692012007923</v>
      </c>
      <c r="N97" s="816"/>
      <c r="O97" s="326"/>
      <c r="P97" s="326">
        <f>P81+SUM(M46:M55)+SUM(M34:M43)+P91</f>
        <v>2.0787692012007923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2.0787692012007923</v>
      </c>
      <c r="I99" s="360"/>
      <c r="J99" s="866">
        <f>SUM(J95:J98)</f>
        <v>2.1277877753331111</v>
      </c>
      <c r="K99" s="818"/>
      <c r="L99" s="360"/>
      <c r="M99" s="360">
        <f>SUM(M95:M98)</f>
        <v>4.1735369958819337</v>
      </c>
      <c r="N99" s="818"/>
      <c r="O99" s="360"/>
      <c r="P99" s="360">
        <f>SUM(P95:P98)</f>
        <v>6.236307603602377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2014-07-24T15:39:39Z</dcterms:modified>
</cp:coreProperties>
</file>