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<sst xmlns="http://schemas.openxmlformats.org/spreadsheetml/2006/main" count="3072" uniqueCount="710">
  <si>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</si>
  <si>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</si>
  <si>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</si>
  <si>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</si>
  <si>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</si>
  <si>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</si>
  <si>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</si>
  <si>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</si>
  <si>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</si>
  <si>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</si>
  <si>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</si>
  <si>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</si>
  <si>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</si>
  <si>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</si>
  <si>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</si>
  <si>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</si>
  <si>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</si>
  <si>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</si>
  <si>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</si>
  <si>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</si>
  <si>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</si>
  <si>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</si>
  <si>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</si>
  <si>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</si>
  <si>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</si>
  <si>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</si>
  <si>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</si>
  <si>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</si>
  <si>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</si>
  <si>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</si>
  <si>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</si>
  <si>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</si>
  <si>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</si>
  <si>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</si>
  <si>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</si>
  <si>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</si>
  <si>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</si>
  <si>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</si>
  <si>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</si>
  <si>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</si>
  <si>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</si>
  <si>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</si>
  <si>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</si>
  <si>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</si>
  <si>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</si>
  <si>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</si>
  <si>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</si>
  <si>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</si>
  <si>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</si>
  <si>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</si>
  <si>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</si>
  <si>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</si>
  <si>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</si>
  <si>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</si>
  <si>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</si>
  <si>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</si>
  <si>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</si>
  <si>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</si>
  <si>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</si>
  <si>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</si>
  <si>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</si>
  <si>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</si>
  <si>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</si>
  <si>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</si>
  <si>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</si>
  <si>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</si>
  <si>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</si>
  <si>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</si>
  <si>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</si>
  <si>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</si>
  <si>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</si>
  <si>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</si>
  <si>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</si>
  <si>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</si>
  <si>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</si>
  <si>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</si>
  <si>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</si>
  <si>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</si>
  <si>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</si>
  <si>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</si>
  <si>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</si>
  <si>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</si>
  <si>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</si>
  <si>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</si>
  <si>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</si>
  <si>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</si>
  <si>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</si>
  <si>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</si>
  <si>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</si>
  <si>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</si>
  <si>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</si>
  <si>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</si>
  <si>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</si>
  <si>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</si>
  <si>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</si>
  <si>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</si>
  <si>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</si>
  <si>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</si>
  <si>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</si>
  <si>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</si>
  <si>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</si>
  <si>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</si>
  <si>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</si>
  <si>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</si>
  <si>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</si>
  <si>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</si>
  <si>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</si>
  <si>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</si>
  <si>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</si>
  <si>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</si>
  <si>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</si>
  <si>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</si>
  <si>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</si>
  <si>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</si>
  <si>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</si>
  <si>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</si>
  <si>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</si>
  <si>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</si>
  <si>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</si>
  <si>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</si>
  <si>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</si>
  <si>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</si>
  <si>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</si>
  <si>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</si>
  <si>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</si>
  <si>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</si>
  <si>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</si>
  <si>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</si>
  <si>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</si>
  <si>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</si>
  <si>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</si>
  <si>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</si>
  <si>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</si>
  <si>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</si>
  <si>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</si>
  <si>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</si>
  <si>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</si>
  <si>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</si>
  <si>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</si>
  <si>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</si>
  <si>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</si>
  <si>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</si>
  <si>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</si>
  <si>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</si>
  <si>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</si>
  <si>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</si>
  <si>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</si>
  <si>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</si>
  <si>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</si>
  <si>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</si>
  <si>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</si>
  <si>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</si>
  <si>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</si>
  <si>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</si>
  <si>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</si>
  <si>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</si>
  <si>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</si>
  <si>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</si>
  <si>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</si>
  <si>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</si>
  <si>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</si>
  <si>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</si>
  <si>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</si>
  <si>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</si>
  <si>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</si>
  <si>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</si>
  <si>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</si>
  <si>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</si>
  <si>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</si>
  <si>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</si>
  <si>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</si>
  <si>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</si>
  <si>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</si>
  <si>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</si>
  <si>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</si>
  <si>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</si>
  <si>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</si>
  <si>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</si>
  <si>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</si>
  <si>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</si>
  <si>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</si>
  <si>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</si>
  <si>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</si>
  <si>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</si>
  <si>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</si>
  <si>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</si>
  <si>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</si>
  <si>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</si>
  <si>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</si>
  <si>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</si>
  <si>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</si>
  <si>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</si>
  <si>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</si>
  <si>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</si>
  <si>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</si>
  <si>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</si>
  <si>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</si>
  <si>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</si>
  <si>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</si>
  <si>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</si>
  <si>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</si>
  <si>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</si>
  <si>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</si>
  <si>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</si>
  <si>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</si>
  <si>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</si>
  <si>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</si>
  <si>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</si>
  <si>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</si>
  <si>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</si>
  <si>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</si>
  <si>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</si>
  <si>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</si>
  <si>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</si>
  <si>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</si>
  <si>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</si>
  <si>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</si>
  <si>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</si>
  <si>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</si>
  <si>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</si>
  <si>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</si>
  <si>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</si>
  <si>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</si>
  <si>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</si>
  <si>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</si>
  <si>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</si>
  <si>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</si>
  <si>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</si>
  <si>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</si>
  <si>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</si>
  <si>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</si>
  <si>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</si>
  <si>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</si>
  <si>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</si>
  <si>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</si>
  <si>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</si>
  <si>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</si>
  <si>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</si>
  <si>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</si>
  <si>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</si>
  <si>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</si>
  <si>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</si>
  <si>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</si>
  <si>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</si>
  <si>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</si>
  <si>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</si>
  <si>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</si>
  <si>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</si>
  <si>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</si>
  <si>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</si>
  <si>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</si>
  <si>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</si>
  <si>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</si>
  <si>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</si>
  <si>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</si>
  <si>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</si>
  <si>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</si>
  <si>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</si>
  <si>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</si>
  <si>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</si>
  <si>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</si>
  <si>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</si>
  <si>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</si>
  <si>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</si>
  <si>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</si>
  <si>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</si>
  <si>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</si>
  <si>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</si>
  <si>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</si>
  <si>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</si>
  <si>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</si>
  <si>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</si>
  <si>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</si>
  <si>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</si>
  <si>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</si>
  <si>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</si>
  <si>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</si>
  <si>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</si>
  <si>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</si>
  <si>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</si>
  <si>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</si>
  <si>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</si>
  <si>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</si>
  <si>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</si>
  <si>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</si>
  <si>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</si>
  <si>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</si>
  <si>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</si>
  <si>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</si>
  <si>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</si>
  <si>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</si>
  <si>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</si>
  <si>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</si>
  <si>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</si>
  <si>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</si>
  <si>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</si>
  <si>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</si>
  <si>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</si>
  <si>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</si>
  <si>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</si>
  <si>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</si>
  <si>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</si>
  <si>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</si>
  <si>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</si>
  <si>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</si>
  <si>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</si>
  <si>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</si>
  <si>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</si>
  <si>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</si>
  <si>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</si>
  <si>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</si>
  <si>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</si>
  <si>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</si>
  <si>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</si>
  <si>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</si>
  <si>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</si>
  <si>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</si>
  <si>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</si>
  <si>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</si>
  <si>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</si>
  <si>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</si>
  <si>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</si>
  <si>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</si>
  <si>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</si>
  <si>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</si>
  <si>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</si>
  <si>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</si>
  <si>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</si>
  <si>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</si>
  <si>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</si>
  <si>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</si>
  <si>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</si>
  <si>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</si>
  <si>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</si>
  <si>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</si>
  <si>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</si>
  <si>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</si>
  <si>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</si>
  <si>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</si>
  <si>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</si>
  <si>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</si>
  <si>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</si>
  <si>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</si>
  <si>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</si>
  <si>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</si>
  <si>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</si>
  <si>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</si>
  <si>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</si>
  <si>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</si>
  <si>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</si>
  <si>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</si>
  <si>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</si>
  <si>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</si>
  <si>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</si>
  <si>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</si>
  <si>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</si>
  <si>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</si>
  <si>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</si>
  <si>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</si>
  <si>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</si>
  <si>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</si>
  <si>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</si>
  <si>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</si>
  <si>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</si>
  <si>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</si>
  <si>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</si>
  <si>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</si>
  <si>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</si>
  <si>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</si>
  <si>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</si>
  <si>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</si>
  <si>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</si>
  <si>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</si>
  <si>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</si>
  <si>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</si>
  <si>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</si>
  <si>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</si>
  <si>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</si>
  <si>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</si>
  <si>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</si>
  <si>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</si>
  <si>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</si>
  <si>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</si>
  <si>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</si>
  <si>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</si>
  <si>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</si>
  <si>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</si>
  <si>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</si>
  <si>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</si>
  <si>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</si>
  <si>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</si>
  <si>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</si>
  <si>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</si>
  <si>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</si>
  <si>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</si>
  <si>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</si>
  <si>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</si>
  <si>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</si>
  <si>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</si>
  <si>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</si>
  <si>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</si>
  <si>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</si>
  <si>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</si>
  <si>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</si>
  <si>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</si>
  <si>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</si>
  <si>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</si>
  <si>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</si>
  <si>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</si>
  <si>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</si>
  <si>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</si>
  <si>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</si>
  <si>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</si>
  <si>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</si>
  <si>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</si>
  <si>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</si>
  <si>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</si>
  <si>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</si>
  <si>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</si>
  <si>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</si>
  <si>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</si>
  <si>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</si>
  <si>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</si>
  <si>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</si>
  <si>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</si>
  <si>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</si>
  <si>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</si>
  <si>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</si>
  <si>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</si>
  <si>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</si>
  <si>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</si>
  <si>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</si>
  <si>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</si>
  <si>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</si>
  <si>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</si>
  <si>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</si>
  <si>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</si>
  <si>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</si>
  <si>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</si>
  <si>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</si>
  <si>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</si>
  <si>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</si>
  <si>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</si>
  <si>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</si>
  <si>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</si>
  <si>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</si>
  <si>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</si>
  <si>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</si>
  <si>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</si>
  <si>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</si>
  <si>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</si>
  <si>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</si>
  <si>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</si>
  <si>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</si>
  <si>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</si>
  <si>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</si>
  <si>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</si>
  <si>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</si>
  <si>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</si>
  <si>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</si>
  <si>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</si>
  <si>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</si>
  <si>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</si>
  <si>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</si>
  <si>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</si>
  <si>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</si>
  <si>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</si>
  <si>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</si>
  <si>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</si>
  <si>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</si>
  <si>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</si>
  <si>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</si>
  <si>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</si>
  <si>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</si>
  <si>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</si>
  <si>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</si>
  <si>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</si>
  <si>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</si>
  <si>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</si>
  <si>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</si>
  <si>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</si>
  <si>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</si>
  <si>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</si>
  <si>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</si>
  <si>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</si>
  <si>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</si>
  <si>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</si>
  <si>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</si>
  <si>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</si>
  <si>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</si>
  <si>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</si>
  <si>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</si>
  <si>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</si>
  <si>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</si>
  <si>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</si>
  <si>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</si>
  <si>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</si>
  <si>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</si>
  <si>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</si>
  <si>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</si>
  <si>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</si>
  <si>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</si>
  <si>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</si>
  <si>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</si>
  <si>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</si>
  <si>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</si>
  <si>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</si>
  <si>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</si>
  <si>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</si>
  <si>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</si>
  <si>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</si>
  <si>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</si>
  <si>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</si>
  <si>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</si>
  <si>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</si>
  <si>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</si>
  <si>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</si>
  <si>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</si>
  <si>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</si>
  <si>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</si>
  <si>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</si>
  <si>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</si>
  <si>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</si>
  <si>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</si>
  <si>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</si>
  <si>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</si>
  <si>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</si>
  <si>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</si>
  <si>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</si>
  <si>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</si>
  <si>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</si>
  <si>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</si>
  <si>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</si>
  <si>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</si>
  <si>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</si>
  <si>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</si>
  <si>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</si>
  <si>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</si>
  <si>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</si>
  <si>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</si>
  <si>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</si>
  <si>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</si>
  <si>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</si>
  <si>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</si>
  <si>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</si>
  <si>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</si>
  <si>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</si>
  <si>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</si>
  <si>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</si>
  <si>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</si>
  <si>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</si>
  <si>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</si>
  <si>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</si>
  <si>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</si>
  <si>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</si>
  <si>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</si>
  <si>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</si>
  <si>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</si>
  <si>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</si>
  <si>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</si>
  <si>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</si>
  <si>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</si>
  <si>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</si>
  <si>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</si>
  <si>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</si>
  <si>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</si>
  <si>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</si>
  <si>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</si>
  <si>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</si>
  <si>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</si>
  <si>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</si>
  <si>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</si>
  <si>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</si>
  <si>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</si>
  <si>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</si>
  <si>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</si>
  <si>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</si>
  <si>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</si>
  <si>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</si>
  <si>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</si>
  <si>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</si>
  <si>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</si>
  <si>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</si>
  <si>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</si>
  <si>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</si>
  <si>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</si>
  <si>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</si>
  <si>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</si>
  <si>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</si>
  <si>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</si>
  <si>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</si>
  <si>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</si>
  <si>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</si>
  <si>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</si>
  <si>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</si>
  <si>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</si>
  <si>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</si>
  <si>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</si>
  <si>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</si>
  <si>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</si>
  <si>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</si>
  <si>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</si>
  <si>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</si>
  <si>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</si>
  <si>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</si>
  <si>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</si>
  <si>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</si>
  <si>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</si>
  <si>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</si>
  <si>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</si>
  <si>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</si>
  <si>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</si>
  <si>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</si>
  <si>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</si>
  <si>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</si>
  <si>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</si>
  <si>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</si>
  <si>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</si>
  <si>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</si>
  <si>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</si>
  <si>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</si>
  <si>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</si>
  <si>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</si>
  <si>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</si>
  <si>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</si>
  <si>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</si>
  <si>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</si>
  <si>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</si>
  <si>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</si>
  <si>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</si>
  <si>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</si>
  <si>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</si>
  <si>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</si>
  <si>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</si>
  <si>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</si>
  <si>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</si>
  <si>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</si>
  <si>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</si>
  <si>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</si>
  <si>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</si>
  <si>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</si>
  <si>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</si>
  <si>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</si>
  <si>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</si>
  <si>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</si>
  <si>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</si>
  <si>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</si>
  <si>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</si>
  <si>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</si>
  <si>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</si>
  <si>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</si>
  <si>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</si>
  <si>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</si>
  <si>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</si>
  <si>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</si>
  <si>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</si>
  <si>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</si>
  <si>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</si>
  <si>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</si>
  <si>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</si>
  <si>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</si>
  <si>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</si>
  <si>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</si>
  <si>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</si>
  <si>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</si>
  <si>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</si>
  <si>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</si>
  <si>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</si>
  <si>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</si>
  <si>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</si>
  <si>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</si>
  <si>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</si>
  <si>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</si>
  <si>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</si>
  <si>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</si>
  <si>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</si>
  <si>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</si>
  <si>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</si>
  <si>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</si>
  <si>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</si>
  <si>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</si>
  <si>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</si>
  <si>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</si>
  <si>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</si>
  <si>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</si>
  <si>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</si>
  <si>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</si>
  <si>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</si>
  <si>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</si>
  <si>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</si>
  <si>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</si>
  <si>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</si>
  <si>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</si>
  <si>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</si>
  <si>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</si>
  <si>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</si>
  <si>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</si>
  <si>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</si>
  <si>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</si>
  <si>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</si>
  <si>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</si>
  <si>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</si>
  <si>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</si>
  <si>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</si>
  <si>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</si>
  <si>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</si>
  <si>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</si>
  <si>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</si>
  <si>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CY10021      L3</t>
  </si>
  <si>
    <t>CY10021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</si>
</sst>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CY10021      L3</v>
      </c>
      <c r="Q5" s="348"/>
      <c r="R5" s="226"/>
      <c r="S5" s="226"/>
      <c r="T5" s="226"/>
      <c r="U5" s="349" t="s">
        <v>16</v>
      </c>
      <c r="V5" s="920">
        <f ca="1" xml:space="preserve"> TODAY()</f>
        <v>41842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9">
        <v>1.137</v>
      </c>
      <c r="P13" s="158"/>
      <c r="Q13" s="974" t="s">
        <v>312</v>
      </c>
      <c r="R13" s="984"/>
      <c r="S13" s="1000">
        <f>+C20</f>
        <v>1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3" t="s">
        <v>309</v>
      </c>
      <c r="M15" s="975"/>
      <c r="N15" s="252"/>
      <c r="O15" s="790">
        <v>8.5000000000000006E-2</v>
      </c>
      <c r="P15" s="158"/>
      <c r="Q15" s="974" t="s">
        <v>308</v>
      </c>
      <c r="R15" s="984"/>
      <c r="S15" s="789">
        <v>1.2506999999999999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9">
        <f>SUM(O13:O16)</f>
        <v>1.252</v>
      </c>
      <c r="P18" s="158"/>
      <c r="Q18" s="974" t="s">
        <v>302</v>
      </c>
      <c r="R18" s="975"/>
      <c r="S18" s="984"/>
      <c r="T18" s="254">
        <f>144-S15</f>
        <v>142.74930000000001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4" t="s">
        <v>299</v>
      </c>
      <c r="R20" s="984"/>
      <c r="S20" s="252">
        <f>IF(ISERROR(T18/O22),"",T18/O22)</f>
        <v>112.88813146490368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1.2645200000000001</v>
      </c>
      <c r="P22" s="158"/>
      <c r="Q22" s="974" t="s">
        <v>296</v>
      </c>
      <c r="R22" s="975"/>
      <c r="S22" s="975"/>
      <c r="T22" s="203">
        <f>IF(S20="",,S20 - 1)</f>
        <v>111.88813146490368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9">
        <f>IF(ISERROR(S17/T22),,S17/T22)</f>
        <v>0.31031782864624391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2" t="s">
        <v>709</v>
      </c>
      <c r="N30" s="982"/>
      <c r="O30" s="921">
        <v>0.1129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0.19741782864624391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671.32878878942211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1.2506999999999999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112.88813146490368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111.88813146490368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7.5799984987784548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107.24998123473068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113.69997748167683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0.31031782864624391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0.6516674401571122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366.3000225183232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4395.6002702198784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549.4500337774848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0.5321950761283083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549.4500337774848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0.31031782864624391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0.21722248005237071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0.1194723640288039</v>
      </c>
      <c r="E62" s="146"/>
      <c r="F62" s="304">
        <v>68</v>
      </c>
      <c r="G62" s="180" t="s">
        <v>231</v>
      </c>
      <c r="H62" s="182"/>
      <c r="I62" s="181">
        <f>SUM(I53:I61)</f>
        <v>0.58073044229566373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0.5321950761283083</v>
      </c>
      <c r="E64" s="146"/>
      <c r="F64" s="165">
        <v>70</v>
      </c>
      <c r="G64" s="167" t="s">
        <v>352</v>
      </c>
      <c r="H64" s="166"/>
      <c r="I64" s="162">
        <f>+I63+I62</f>
        <v>0.59492903397601082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41842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41842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0.54681046074369288</v>
      </c>
      <c r="F23" s="120">
        <f>E23</f>
        <v>0.54681046074369288</v>
      </c>
    </row>
    <row r="24" spans="2:28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-0.59492903397601093</v>
      </c>
      <c r="F26" s="120">
        <f>F22-F23-F24-F25</f>
        <v>-0.59402903307600996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-0.59492903397601093</v>
      </c>
      <c r="F28" s="120">
        <f>F26-F27</f>
        <v>-0.59402903307600996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0.54681046074369288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0.59492903397601082</v>
      </c>
      <c r="I34" s="327"/>
      <c r="J34" s="844">
        <f t="shared" ref="J34:J43" si="1">$H34</f>
        <v>0.59492903397601082</v>
      </c>
      <c r="K34" s="812"/>
      <c r="L34" s="327"/>
      <c r="M34" s="327">
        <f t="shared" ref="M34:M43" si="2">$H34</f>
        <v>0.59492903397601082</v>
      </c>
      <c r="N34" s="812"/>
      <c r="O34" s="327"/>
      <c r="P34" s="327">
        <f t="shared" ref="P34:P43" si="3">$H34</f>
        <v>0.59492903397601082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0.59492903397601082</v>
      </c>
      <c r="I44" s="467"/>
      <c r="J44" s="847">
        <f>SUM(J34:J43)</f>
        <v>0.59492903397601082</v>
      </c>
      <c r="K44" s="814"/>
      <c r="L44" s="467"/>
      <c r="M44" s="467">
        <f>SUM(M34:M43)</f>
        <v>0.59492903397601082</v>
      </c>
      <c r="N44" s="814"/>
      <c r="O44" s="467"/>
      <c r="P44" s="467">
        <f>SUM(P34:P43)</f>
        <v>0.59492903397601082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0.54681046074369288</v>
      </c>
      <c r="I95" s="478"/>
      <c r="J95" s="862">
        <f>J65+SUM(F46:F55)+SUM(F34:F43)+J32</f>
        <v>3.3019980651970031E-2</v>
      </c>
      <c r="K95" s="817"/>
      <c r="L95" s="478"/>
      <c r="M95" s="478">
        <f>M65+SUM(G46:G55)+SUM(G34:G43)+M32</f>
        <v>1.5098592580348014E-2</v>
      </c>
      <c r="N95" s="817"/>
      <c r="O95" s="478"/>
      <c r="P95" s="478">
        <f>P65+SUM(H46:H55)+SUM(H34:H43)+P32</f>
        <v>0.59492903397601082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3">
        <f>J80+SUM(G46:G55)+SUM(G34:G43)</f>
        <v>1.5098592580348014E-2</v>
      </c>
      <c r="K96" s="823"/>
      <c r="L96" s="397"/>
      <c r="M96" s="397">
        <f>M80+SUM(H46:H55)+SUM(H34:H43)</f>
        <v>0.59492903397601082</v>
      </c>
      <c r="N96" s="823"/>
      <c r="O96" s="397"/>
      <c r="P96" s="397">
        <f>P80+SUM(J46:J55)+SUM(J34:J43)</f>
        <v>0.59492903397601082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4">
        <f>J81+SUM(H46:H55)+SUM(H34:H43)+J91</f>
        <v>0.59492903397601082</v>
      </c>
      <c r="K97" s="816"/>
      <c r="L97" s="326"/>
      <c r="M97" s="326">
        <f>M81+SUM(J46:J55)+SUM(J34:J43)+M91</f>
        <v>0.59492903397601082</v>
      </c>
      <c r="N97" s="816"/>
      <c r="O97" s="326"/>
      <c r="P97" s="326">
        <f>P81+SUM(M46:M55)+SUM(M34:M43)+P91</f>
        <v>0.59492903397601082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0.59492903397601093</v>
      </c>
      <c r="I99" s="360"/>
      <c r="J99" s="866">
        <f>SUM(J95:J98)</f>
        <v>0.64304760720832888</v>
      </c>
      <c r="K99" s="818"/>
      <c r="L99" s="360"/>
      <c r="M99" s="360">
        <f>SUM(M95:M98)</f>
        <v>1.2049566605323698</v>
      </c>
      <c r="N99" s="818"/>
      <c r="O99" s="360"/>
      <c r="P99" s="360">
        <f>SUM(P95:P98)</f>
        <v>1.7847871019280324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2014-07-22T18:58:10Z</dcterms:modified>
</cp:coreProperties>
</file>