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<sst xmlns="http://schemas.openxmlformats.org/spreadsheetml/2006/main" count="3072" uniqueCount="710">
  <si>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</si>
  <si>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</si>
  <si>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</si>
  <si>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</si>
  <si>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</si>
  <si>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</si>
  <si>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</si>
  <si>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</si>
  <si>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</si>
  <si>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</si>
  <si>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</si>
  <si>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</si>
  <si>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</si>
  <si>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</si>
  <si>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</si>
  <si>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</si>
  <si>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</si>
  <si>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</si>
  <si>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</si>
  <si>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</si>
  <si>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</si>
  <si>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</si>
  <si>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</si>
  <si>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</si>
  <si>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</si>
  <si>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</si>
  <si>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</si>
  <si>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</si>
  <si>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</si>
  <si>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</si>
  <si>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</si>
  <si>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</si>
  <si>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</si>
  <si>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</si>
  <si>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</si>
  <si>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</si>
  <si>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</si>
  <si>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</si>
  <si>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</si>
  <si>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</si>
  <si>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</si>
  <si>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</si>
  <si>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</si>
  <si>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</si>
  <si>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</si>
  <si>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</si>
  <si>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</si>
  <si>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</si>
  <si>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</si>
  <si>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</si>
  <si>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</si>
  <si>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</si>
  <si>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</si>
  <si>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</si>
  <si>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</si>
  <si>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</si>
  <si>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</si>
  <si>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</si>
  <si>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</si>
  <si>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</si>
  <si>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</si>
  <si>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</si>
  <si>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</si>
  <si>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</si>
  <si>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</si>
  <si>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</si>
  <si>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</si>
  <si>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</si>
  <si>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</si>
  <si>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</si>
  <si>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</si>
  <si>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</si>
  <si>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</si>
  <si>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</si>
  <si>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</si>
  <si>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</si>
  <si>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</si>
  <si>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</si>
  <si>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</si>
  <si>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</si>
  <si>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</si>
  <si>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</si>
  <si>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</si>
  <si>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</si>
  <si>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</si>
  <si>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</si>
  <si>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</si>
  <si>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</si>
  <si>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</si>
  <si>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</si>
  <si>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</si>
  <si>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</si>
  <si>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</si>
  <si>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</si>
  <si>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</si>
  <si>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</si>
  <si>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</si>
  <si>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</si>
  <si>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</si>
  <si>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</si>
  <si>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</si>
  <si>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</si>
  <si>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</si>
  <si>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</si>
  <si>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</si>
  <si>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</si>
  <si>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</si>
  <si>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</si>
  <si>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</si>
  <si>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</si>
  <si>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</si>
  <si>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</si>
  <si>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</si>
  <si>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</si>
  <si>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</si>
  <si>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</si>
  <si>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</si>
  <si>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</si>
  <si>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</si>
  <si>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</si>
  <si>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</si>
  <si>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</si>
  <si>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</si>
  <si>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</si>
  <si>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</si>
  <si>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</si>
  <si>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</si>
  <si>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</si>
  <si>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</si>
  <si>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</si>
  <si>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</si>
  <si>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</si>
  <si>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</si>
  <si>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</si>
  <si>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</si>
  <si>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</si>
  <si>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</si>
  <si>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</si>
  <si>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</si>
  <si>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</si>
  <si>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</si>
  <si>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</si>
  <si>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</si>
  <si>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</si>
  <si>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</si>
  <si>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</si>
  <si>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</si>
  <si>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</si>
  <si>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</si>
  <si>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</si>
  <si>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</si>
  <si>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</si>
  <si>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</si>
  <si>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</si>
  <si>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</si>
  <si>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</si>
  <si>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</si>
  <si>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</si>
  <si>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</si>
  <si>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</si>
  <si>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</si>
  <si>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</si>
  <si>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</si>
  <si>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</si>
  <si>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</si>
  <si>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</si>
  <si>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</si>
  <si>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</si>
  <si>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</si>
  <si>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</si>
  <si>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</si>
  <si>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</si>
  <si>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</si>
  <si>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</si>
  <si>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</si>
  <si>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</si>
  <si>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</si>
  <si>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</si>
  <si>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</si>
  <si>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</si>
  <si>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</si>
  <si>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</si>
  <si>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</si>
  <si>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</si>
  <si>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</si>
  <si>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</si>
  <si>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</si>
  <si>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</si>
  <si>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</si>
  <si>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</si>
  <si>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</si>
  <si>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</si>
  <si>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</si>
  <si>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</si>
  <si>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</si>
  <si>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</si>
  <si>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</si>
  <si>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</si>
  <si>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</si>
  <si>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</si>
  <si>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</si>
  <si>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</si>
  <si>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</si>
  <si>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</si>
  <si>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</si>
  <si>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</si>
  <si>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</si>
  <si>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</si>
  <si>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</si>
  <si>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</si>
  <si>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</si>
  <si>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</si>
  <si>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</si>
  <si>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</si>
  <si>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</si>
  <si>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</si>
  <si>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</si>
  <si>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</si>
  <si>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</si>
  <si>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</si>
  <si>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</si>
  <si>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</si>
  <si>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</si>
  <si>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</si>
  <si>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</si>
  <si>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</si>
  <si>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</si>
  <si>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</si>
  <si>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</si>
  <si>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</si>
  <si>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</si>
  <si>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</si>
  <si>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</si>
  <si>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</si>
  <si>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</si>
  <si>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</si>
  <si>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</si>
  <si>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</si>
  <si>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</si>
  <si>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</si>
  <si>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</si>
  <si>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</si>
  <si>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</si>
  <si>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</si>
  <si>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</si>
  <si>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</si>
  <si>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</si>
  <si>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</si>
  <si>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</si>
  <si>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</si>
  <si>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</si>
  <si>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</si>
  <si>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</si>
  <si>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</si>
  <si>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</si>
  <si>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</si>
  <si>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</si>
  <si>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</si>
  <si>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</si>
  <si>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</si>
  <si>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</si>
  <si>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</si>
  <si>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</si>
  <si>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</si>
  <si>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</si>
  <si>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</si>
  <si>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</si>
  <si>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</si>
  <si>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</si>
  <si>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</si>
  <si>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</si>
  <si>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</si>
  <si>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</si>
  <si>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</si>
  <si>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</si>
  <si>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</si>
  <si>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</si>
  <si>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</si>
  <si>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</si>
  <si>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</si>
  <si>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</si>
  <si>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</si>
  <si>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</si>
  <si>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</si>
  <si>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</si>
  <si>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</si>
  <si>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</si>
  <si>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</si>
  <si>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</si>
  <si>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</si>
  <si>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</si>
  <si>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</si>
  <si>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</si>
  <si>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</si>
  <si>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</si>
  <si>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</si>
  <si>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</si>
  <si>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</si>
  <si>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</si>
  <si>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</si>
  <si>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</si>
  <si>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</si>
  <si>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</si>
  <si>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</si>
  <si>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</si>
  <si>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</si>
  <si>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</si>
  <si>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</si>
  <si>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</si>
  <si>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</si>
  <si>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</si>
  <si>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</si>
  <si>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</si>
  <si>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</si>
  <si>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</si>
  <si>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</si>
  <si>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</si>
  <si>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</si>
  <si>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</si>
  <si>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</si>
  <si>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</si>
  <si>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</si>
  <si>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</si>
  <si>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</si>
  <si>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</si>
  <si>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</si>
  <si>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</si>
  <si>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</si>
  <si>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</si>
  <si>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</si>
  <si>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</si>
  <si>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</si>
  <si>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</si>
  <si>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</si>
  <si>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</si>
  <si>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</si>
  <si>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</si>
  <si>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</si>
  <si>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</si>
  <si>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</si>
  <si>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</si>
  <si>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</si>
  <si>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</si>
  <si>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</si>
  <si>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</si>
  <si>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</si>
  <si>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</si>
  <si>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</si>
  <si>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</si>
  <si>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</si>
  <si>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</si>
  <si>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</si>
  <si>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</si>
  <si>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</si>
  <si>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</si>
  <si>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</si>
  <si>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</si>
  <si>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</si>
  <si>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</si>
  <si>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</si>
  <si>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</si>
  <si>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</si>
  <si>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</si>
  <si>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</si>
  <si>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</si>
  <si>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</si>
  <si>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</si>
  <si>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</si>
  <si>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</si>
  <si>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</si>
  <si>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</si>
  <si>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</si>
  <si>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</si>
  <si>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</si>
  <si>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</si>
  <si>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</si>
  <si>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</si>
  <si>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</si>
  <si>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</si>
  <si>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</si>
  <si>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</si>
  <si>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</si>
  <si>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</si>
  <si>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</si>
  <si>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</si>
  <si>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</si>
  <si>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</si>
  <si>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</si>
  <si>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</si>
  <si>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</si>
  <si>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</si>
  <si>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</si>
  <si>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</si>
  <si>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</si>
  <si>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</si>
  <si>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</si>
  <si>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</si>
  <si>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</si>
  <si>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</si>
  <si>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</si>
  <si>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</si>
  <si>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</si>
  <si>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</si>
  <si>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</si>
  <si>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</si>
  <si>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</si>
  <si>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</si>
  <si>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</si>
  <si>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</si>
  <si>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</si>
  <si>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</si>
  <si>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</si>
  <si>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</si>
  <si>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</si>
  <si>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</si>
  <si>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</si>
  <si>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</si>
  <si>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</si>
  <si>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</si>
  <si>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</si>
  <si>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</si>
  <si>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</si>
  <si>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</si>
  <si>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</si>
  <si>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</si>
  <si>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</si>
  <si>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</si>
  <si>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</si>
  <si>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</si>
  <si>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</si>
  <si>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</si>
  <si>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</si>
  <si>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</si>
  <si>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</si>
  <si>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</si>
  <si>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</si>
  <si>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</si>
  <si>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</si>
  <si>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</si>
  <si>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</si>
  <si>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</si>
  <si>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</si>
  <si>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</si>
  <si>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</si>
  <si>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</si>
  <si>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</si>
  <si>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</si>
  <si>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</si>
  <si>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</si>
  <si>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</si>
  <si>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</si>
  <si>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</si>
  <si>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</si>
  <si>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</si>
  <si>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</si>
  <si>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</si>
  <si>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</si>
  <si>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</si>
  <si>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</si>
  <si>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</si>
  <si>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</si>
  <si>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</si>
  <si>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</si>
  <si>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</si>
  <si>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</si>
  <si>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</si>
  <si>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</si>
  <si>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</si>
  <si>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</si>
  <si>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</si>
  <si>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</si>
  <si>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</si>
  <si>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</si>
  <si>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</si>
  <si>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</si>
  <si>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</si>
  <si>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</si>
  <si>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</si>
  <si>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</si>
  <si>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</si>
  <si>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</si>
  <si>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</si>
  <si>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</si>
  <si>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</si>
  <si>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</si>
  <si>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</si>
  <si>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</si>
  <si>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</si>
  <si>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</si>
  <si>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</si>
  <si>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</si>
  <si>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</si>
  <si>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</si>
  <si>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</si>
  <si>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</si>
  <si>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</si>
  <si>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</si>
  <si>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</si>
  <si>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</si>
  <si>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</si>
  <si>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</si>
  <si>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</si>
  <si>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</si>
  <si>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</si>
  <si>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</si>
  <si>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</si>
  <si>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</si>
  <si>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</si>
  <si>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</si>
  <si>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</si>
  <si>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</si>
  <si>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</si>
  <si>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</si>
  <si>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</si>
  <si>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</si>
  <si>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</si>
  <si>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</si>
  <si>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</si>
  <si>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</si>
  <si>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</si>
  <si>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</si>
  <si>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</si>
  <si>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</si>
  <si>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</si>
  <si>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</si>
  <si>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</si>
  <si>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</si>
  <si>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</si>
  <si>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</si>
  <si>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</si>
  <si>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</si>
  <si>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</si>
  <si>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</si>
  <si>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</si>
  <si>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</si>
  <si>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</si>
  <si>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</si>
  <si>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</si>
  <si>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</si>
  <si>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</si>
  <si>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</si>
  <si>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</si>
  <si>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</si>
  <si>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</si>
  <si>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</si>
  <si>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</si>
  <si>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</si>
  <si>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</si>
  <si>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</si>
  <si>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</si>
  <si>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</si>
  <si>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</si>
  <si>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</si>
  <si>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</si>
  <si>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</si>
  <si>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</si>
  <si>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</si>
  <si>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</si>
  <si>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</si>
  <si>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</si>
  <si>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</si>
  <si>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</si>
  <si>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</si>
  <si>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</si>
  <si>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</si>
  <si>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</si>
  <si>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</si>
  <si>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</si>
  <si>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</si>
  <si>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</si>
  <si>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</si>
  <si>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</si>
  <si>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</si>
  <si>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</si>
  <si>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</si>
  <si>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</si>
  <si>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</si>
  <si>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</si>
  <si>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</si>
  <si>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</si>
  <si>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</si>
  <si>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</si>
  <si>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</si>
  <si>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</si>
  <si>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</si>
  <si>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</si>
  <si>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</si>
  <si>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</si>
  <si>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</si>
  <si>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</si>
  <si>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</si>
  <si>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</si>
  <si>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</si>
  <si>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</si>
  <si>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</si>
  <si>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</si>
  <si>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</si>
  <si>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</si>
  <si>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</si>
  <si>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</si>
  <si>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</si>
  <si>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</si>
  <si>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</si>
  <si>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</si>
  <si>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</si>
  <si>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</si>
  <si>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</si>
  <si>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</si>
  <si>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</si>
  <si>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</si>
  <si>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</si>
  <si>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</si>
  <si>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</si>
  <si>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</si>
  <si>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</si>
  <si>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</si>
  <si>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</si>
  <si>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</si>
  <si>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</si>
  <si>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</si>
  <si>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</si>
  <si>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</si>
  <si>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</si>
  <si>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</si>
  <si>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</si>
  <si>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</si>
  <si>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</si>
  <si>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</si>
  <si>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</si>
  <si>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</si>
  <si>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</si>
  <si>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</si>
  <si>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</si>
  <si>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</si>
  <si>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</si>
  <si>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</si>
  <si>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</si>
  <si>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</si>
  <si>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</si>
  <si>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</si>
  <si>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</si>
  <si>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</si>
  <si>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</si>
  <si>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</si>
  <si>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</si>
  <si>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</si>
  <si>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</si>
  <si>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</si>
  <si>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</si>
  <si>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</si>
  <si>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</si>
  <si>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</si>
  <si>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</si>
  <si>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</si>
  <si>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</si>
  <si>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</si>
  <si>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</si>
  <si>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</si>
  <si>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</si>
  <si>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</si>
  <si>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</si>
  <si>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</si>
  <si>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</si>
  <si>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</si>
  <si>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</si>
  <si>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</si>
  <si>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</si>
  <si>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</si>
  <si>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</si>
  <si>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</si>
  <si>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</si>
  <si>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</si>
  <si>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</si>
  <si>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</si>
  <si>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</si>
  <si>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</si>
  <si>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</si>
  <si>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</si>
  <si>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</si>
  <si>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</si>
  <si>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</si>
  <si>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</si>
  <si>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</si>
  <si>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</si>
  <si>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</si>
  <si>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</si>
  <si>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</si>
  <si>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</si>
  <si>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</si>
  <si>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</si>
  <si>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</si>
  <si>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</si>
  <si>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</si>
  <si>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</si>
  <si>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</si>
  <si>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</si>
  <si>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</si>
  <si>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</si>
  <si>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</si>
  <si>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</si>
  <si>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</si>
  <si>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</si>
  <si>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</si>
  <si>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</si>
  <si>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</si>
  <si>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</si>
  <si>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</si>
  <si>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</si>
  <si>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FT11801</t>
  </si>
  <si>
    <t>FT11801       L3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</si>
</sst>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FT11801       L3</v>
      </c>
      <c r="Q5" s="348"/>
      <c r="R5" s="226"/>
      <c r="S5" s="226"/>
      <c r="T5" s="226"/>
      <c r="U5" s="349" t="s">
        <v>16</v>
      </c>
      <c r="V5" s="919">
        <f ca="1" xml:space="preserve"> TODAY()</f>
        <v>42031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2.3559999999999999</v>
      </c>
      <c r="P13" s="158"/>
      <c r="Q13" s="1000" t="s">
        <v>312</v>
      </c>
      <c r="R13" s="969"/>
      <c r="S13" s="1014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2.5916000000000001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2.4709999999999996</v>
      </c>
      <c r="P18" s="158"/>
      <c r="Q18" s="1000" t="s">
        <v>302</v>
      </c>
      <c r="R18" s="968"/>
      <c r="S18" s="969"/>
      <c r="T18" s="254">
        <f>144-S15</f>
        <v>141.4084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56.660589571705046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2.4957099999999999</v>
      </c>
      <c r="P22" s="158"/>
      <c r="Q22" s="1000" t="s">
        <v>296</v>
      </c>
      <c r="R22" s="968"/>
      <c r="S22" s="968"/>
      <c r="T22" s="203">
        <f>IF(S20="",,S20 - 1)</f>
        <v>55.660589571705046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0.62379651876926379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13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0.12214999999999999</v>
      </c>
      <c r="P30" s="158"/>
      <c r="Q30" s="931" t="s">
        <v>287</v>
      </c>
      <c r="R30" s="932"/>
      <c r="S30" s="933"/>
      <c r="T30" s="929">
        <f>IF(ISERROR(T29*0.9),"",T29*0.9)</f>
        <v>249.23076923076923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0.50164651876926381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333.9635374302303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2.5916000000000001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56.660589571705046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55.660589571705046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16.247391868950199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215.59239836187751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243.710878034253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0.62379651876926379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1.309972689415454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236.289121965747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2835.4694635889641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354.43368294862051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1.0698110296892873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354.43368294862051</v>
      </c>
      <c r="Q54" s="972"/>
      <c r="R54" s="970" t="s">
        <v>702</v>
      </c>
      <c r="S54" s="323" t="s">
        <v>247</v>
      </c>
      <c r="T54" s="324"/>
      <c r="U54" s="324"/>
      <c r="V54" s="347">
        <f>O24</f>
        <v>0.62379651876926379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962" t="s">
        <v>244</v>
      </c>
      <c r="M56" s="963"/>
      <c r="N56" s="963"/>
      <c r="O56" s="964"/>
      <c r="P56" s="965">
        <f>T30</f>
        <v>249.23076923076923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0.43665756313848464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0.24016165972616657</v>
      </c>
      <c r="E62" s="146"/>
      <c r="F62" s="304">
        <v>68</v>
      </c>
      <c r="G62" s="180" t="s">
        <v>231</v>
      </c>
      <c r="H62" s="182"/>
      <c r="I62" s="181">
        <f>SUM(I53:I61)</f>
        <v>1.1369960872146674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1.0698110296892873</v>
      </c>
      <c r="E64" s="146"/>
      <c r="F64" s="165">
        <v>70</v>
      </c>
      <c r="G64" s="167" t="s">
        <v>352</v>
      </c>
      <c r="H64" s="166"/>
      <c r="I64" s="162">
        <f>+I63+I62</f>
        <v>1.1592140461789651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42031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42031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1.084426414304672</v>
      </c>
      <c r="F23" s="120">
        <f>E23</f>
        <v>1.084426414304672</v>
      </c>
    </row>
    <row r="24" spans="2:28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>
      <c r="B25" s="121" t="s">
        <v>40</v>
      </c>
      <c r="C25" s="108"/>
      <c r="D25" s="361"/>
      <c r="E25" s="122">
        <f>Assembly!H97</f>
        <v>2.3117959864298633E-2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-1.1592140461789653</v>
      </c>
      <c r="F26" s="120">
        <f>F22-F23-F24-F25</f>
        <v>-1.1583140452789644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-1.1592140461789653</v>
      </c>
      <c r="F28" s="120">
        <f>F26-F27</f>
        <v>-1.1583140452789644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1.084426414304672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2.3117959864298633E-2</v>
      </c>
      <c r="H34" s="327">
        <f>'Machined Part #1'!I64</f>
        <v>1.1592140461789651</v>
      </c>
      <c r="I34" s="327"/>
      <c r="J34" s="843">
        <f t="shared" ref="J34:J43" si="1">$H34</f>
        <v>1.1592140461789651</v>
      </c>
      <c r="K34" s="811"/>
      <c r="L34" s="327"/>
      <c r="M34" s="327">
        <f t="shared" ref="M34:M43" si="2">$H34</f>
        <v>1.1592140461789651</v>
      </c>
      <c r="N34" s="811"/>
      <c r="O34" s="327"/>
      <c r="P34" s="327">
        <f t="shared" ref="P34:P43" si="3">$H34</f>
        <v>1.1592140461789651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1.1592140461789651</v>
      </c>
      <c r="I44" s="467"/>
      <c r="J44" s="846">
        <f>SUM(J34:J43)</f>
        <v>1.1592140461789651</v>
      </c>
      <c r="K44" s="813"/>
      <c r="L44" s="467"/>
      <c r="M44" s="467">
        <f>SUM(M34:M43)</f>
        <v>1.1592140461789651</v>
      </c>
      <c r="N44" s="813"/>
      <c r="O44" s="467"/>
      <c r="P44" s="467">
        <f>SUM(P34:P43)</f>
        <v>1.1592140461789651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1.084426414304672</v>
      </c>
      <c r="I95" s="478"/>
      <c r="J95" s="861">
        <f>J65+SUM(F46:F55)+SUM(F34:F43)+J32</f>
        <v>5.1669672009994727E-2</v>
      </c>
      <c r="K95" s="816"/>
      <c r="L95" s="478"/>
      <c r="M95" s="478">
        <f>M65+SUM(G46:G55)+SUM(G34:G43)+M32</f>
        <v>2.3117959864298633E-2</v>
      </c>
      <c r="N95" s="816"/>
      <c r="O95" s="478"/>
      <c r="P95" s="478">
        <f>P65+SUM(H46:H55)+SUM(H34:H43)+P32</f>
        <v>1.1592140461789651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2">
        <f>J80+SUM(G46:G55)+SUM(G34:G43)</f>
        <v>2.3117959864298633E-2</v>
      </c>
      <c r="K96" s="822"/>
      <c r="L96" s="397"/>
      <c r="M96" s="397">
        <f>M80+SUM(H46:H55)+SUM(H34:H43)</f>
        <v>1.1592140461789651</v>
      </c>
      <c r="N96" s="822"/>
      <c r="O96" s="397"/>
      <c r="P96" s="397">
        <f>P80+SUM(J46:J55)+SUM(J34:J43)</f>
        <v>1.1592140461789651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2.3117959864298633E-2</v>
      </c>
      <c r="I97" s="326"/>
      <c r="J97" s="863">
        <f>J81+SUM(H46:H55)+SUM(H34:H43)+J91</f>
        <v>1.1592140461789651</v>
      </c>
      <c r="K97" s="815"/>
      <c r="L97" s="326"/>
      <c r="M97" s="326">
        <f>M81+SUM(J46:J55)+SUM(J34:J43)+M91</f>
        <v>1.1592140461789651</v>
      </c>
      <c r="N97" s="815"/>
      <c r="O97" s="326"/>
      <c r="P97" s="326">
        <f>P81+SUM(M46:M55)+SUM(M34:M43)+P91</f>
        <v>1.1592140461789651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1.1592140461789653</v>
      </c>
      <c r="I99" s="360"/>
      <c r="J99" s="865">
        <f>SUM(J95:J98)</f>
        <v>1.2340016780532583</v>
      </c>
      <c r="K99" s="817"/>
      <c r="L99" s="360"/>
      <c r="M99" s="360">
        <f>SUM(M95:M98)</f>
        <v>2.3415460522222284</v>
      </c>
      <c r="N99" s="817"/>
      <c r="O99" s="360"/>
      <c r="P99" s="360">
        <f>SUM(P95:P98)</f>
        <v>3.4776421385368952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2015-01-27T20:23:20Z</dcterms:modified>
</cp:coreProperties>
</file>