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<sst xmlns="http://schemas.openxmlformats.org/spreadsheetml/2006/main" count="3072" uniqueCount="710">
  <si>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</si>
  <si>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</si>
  <si>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</si>
  <si>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</si>
  <si>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</si>
  <si>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</si>
  <si>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</si>
  <si>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</si>
  <si>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</si>
  <si>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</si>
  <si>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</si>
  <si>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</si>
  <si>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</si>
  <si>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</si>
  <si>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</si>
  <si>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</si>
  <si>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</si>
  <si>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</si>
  <si>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</si>
  <si>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</si>
  <si>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</si>
  <si>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</si>
  <si>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</si>
  <si>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</si>
  <si>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</si>
  <si>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</si>
  <si>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</si>
  <si>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</si>
  <si>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</si>
  <si>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</si>
  <si>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</si>
  <si>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</si>
  <si>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</si>
  <si>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</si>
  <si>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</si>
  <si>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</si>
  <si>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</si>
  <si>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</si>
  <si>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</si>
  <si>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</si>
  <si>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</si>
  <si>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</si>
  <si>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</si>
  <si>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</si>
  <si>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</si>
  <si>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</si>
  <si>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</si>
  <si>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</si>
  <si>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</si>
  <si>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</si>
  <si>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</si>
  <si>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</si>
  <si>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</si>
  <si>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</si>
  <si>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</si>
  <si>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</si>
  <si>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</si>
  <si>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</si>
  <si>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</si>
  <si>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</si>
  <si>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</si>
  <si>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</si>
  <si>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</si>
  <si>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</si>
  <si>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</si>
  <si>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</si>
  <si>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</si>
  <si>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</si>
  <si>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</si>
  <si>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</si>
  <si>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</si>
  <si>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</si>
  <si>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</si>
  <si>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</si>
  <si>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</si>
  <si>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</si>
  <si>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</si>
  <si>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</si>
  <si>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</si>
  <si>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</si>
  <si>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</si>
  <si>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</si>
  <si>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</si>
  <si>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</si>
  <si>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</si>
  <si>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</si>
  <si>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</si>
  <si>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</si>
  <si>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</si>
  <si>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</si>
  <si>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</si>
  <si>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</si>
  <si>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</si>
  <si>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</si>
  <si>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</si>
  <si>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</si>
  <si>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</si>
  <si>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</si>
  <si>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</si>
  <si>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</si>
  <si>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</si>
  <si>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</si>
  <si>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</si>
  <si>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</si>
  <si>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</si>
  <si>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</si>
  <si>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</si>
  <si>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</si>
  <si>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</si>
  <si>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</si>
  <si>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</si>
  <si>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</si>
  <si>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</si>
  <si>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</si>
  <si>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</si>
  <si>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</si>
  <si>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</si>
  <si>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</si>
  <si>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</si>
  <si>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</si>
  <si>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</si>
  <si>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</si>
  <si>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</si>
  <si>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</si>
  <si>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</si>
  <si>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</si>
  <si>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</si>
  <si>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</si>
  <si>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</si>
  <si>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</si>
  <si>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</si>
  <si>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</si>
  <si>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</si>
  <si>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</si>
  <si>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</si>
  <si>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</si>
  <si>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</si>
  <si>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</si>
  <si>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</si>
  <si>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</si>
  <si>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</si>
  <si>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</si>
  <si>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</si>
  <si>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</si>
  <si>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</si>
  <si>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</si>
  <si>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</si>
  <si>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</si>
  <si>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</si>
  <si>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</si>
  <si>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</si>
  <si>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</si>
  <si>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</si>
  <si>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</si>
  <si>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</si>
  <si>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</si>
  <si>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</si>
  <si>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</si>
  <si>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</si>
  <si>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</si>
  <si>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</si>
  <si>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</si>
  <si>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</si>
  <si>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</si>
  <si>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</si>
  <si>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</si>
  <si>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</si>
  <si>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</si>
  <si>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</si>
  <si>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</si>
  <si>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</si>
  <si>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</si>
  <si>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</si>
  <si>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</si>
  <si>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</si>
  <si>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</si>
  <si>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</si>
  <si>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</si>
  <si>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</si>
  <si>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</si>
  <si>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</si>
  <si>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</si>
  <si>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</si>
  <si>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</si>
  <si>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</si>
  <si>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</si>
  <si>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</si>
  <si>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</si>
  <si>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</si>
  <si>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</si>
  <si>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</si>
  <si>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</si>
  <si>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</si>
  <si>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</si>
  <si>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</si>
  <si>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</si>
  <si>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</si>
  <si>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</si>
  <si>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</si>
  <si>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</si>
  <si>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</si>
  <si>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</si>
  <si>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</si>
  <si>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</si>
  <si>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</si>
  <si>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</si>
  <si>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</si>
  <si>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</si>
  <si>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</si>
  <si>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</si>
  <si>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</si>
  <si>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</si>
  <si>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</si>
  <si>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</si>
  <si>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</si>
  <si>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</si>
  <si>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</si>
  <si>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</si>
  <si>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</si>
  <si>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</si>
  <si>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</si>
  <si>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</si>
  <si>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</si>
  <si>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</si>
  <si>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</si>
  <si>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</si>
  <si>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</si>
  <si>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</si>
  <si>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</si>
  <si>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</si>
  <si>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</si>
  <si>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</si>
  <si>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</si>
  <si>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</si>
  <si>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</si>
  <si>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</si>
  <si>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</si>
  <si>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</si>
  <si>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</si>
  <si>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</si>
  <si>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</si>
  <si>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</si>
  <si>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</si>
  <si>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</si>
  <si>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</si>
  <si>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</si>
  <si>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</si>
  <si>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</si>
  <si>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</si>
  <si>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</si>
  <si>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</si>
  <si>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</si>
  <si>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</si>
  <si>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</si>
  <si>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</si>
  <si>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</si>
  <si>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</si>
  <si>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</si>
  <si>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</si>
  <si>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</si>
  <si>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</si>
  <si>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</si>
  <si>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</si>
  <si>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</si>
  <si>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</si>
  <si>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</si>
  <si>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</si>
  <si>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</si>
  <si>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</si>
  <si>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</si>
  <si>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</si>
  <si>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</si>
  <si>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</si>
  <si>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</si>
  <si>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</si>
  <si>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</si>
  <si>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</si>
  <si>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</si>
  <si>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</si>
  <si>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</si>
  <si>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</si>
  <si>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</si>
  <si>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</si>
  <si>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</si>
  <si>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</si>
  <si>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</si>
  <si>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</si>
  <si>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</si>
  <si>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</si>
  <si>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</si>
  <si>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</si>
  <si>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</si>
  <si>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</si>
  <si>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</si>
  <si>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</si>
  <si>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</si>
  <si>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</si>
  <si>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</si>
  <si>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</si>
  <si>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</si>
  <si>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</si>
  <si>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</si>
  <si>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</si>
  <si>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</si>
  <si>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</si>
  <si>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</si>
  <si>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</si>
  <si>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</si>
  <si>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</si>
  <si>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</si>
  <si>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</si>
  <si>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</si>
  <si>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</si>
  <si>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</si>
  <si>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</si>
  <si>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</si>
  <si>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</si>
  <si>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</si>
  <si>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</si>
  <si>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</si>
  <si>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</si>
  <si>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</si>
  <si>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</si>
  <si>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</si>
  <si>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</si>
  <si>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</si>
  <si>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</si>
  <si>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</si>
  <si>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</si>
  <si>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</si>
  <si>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</si>
  <si>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</si>
  <si>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</si>
  <si>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</si>
  <si>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</si>
  <si>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</si>
  <si>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</si>
  <si>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</si>
  <si>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</si>
  <si>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</si>
  <si>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</si>
  <si>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</si>
  <si>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</si>
  <si>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</si>
  <si>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</si>
  <si>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</si>
  <si>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</si>
  <si>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</si>
  <si>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</si>
  <si>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</si>
  <si>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</si>
  <si>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</si>
  <si>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</si>
  <si>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</si>
  <si>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</si>
  <si>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</si>
  <si>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</si>
  <si>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</si>
  <si>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</si>
  <si>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</si>
  <si>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</si>
  <si>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</si>
  <si>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</si>
  <si>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</si>
  <si>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</si>
  <si>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</si>
  <si>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</si>
  <si>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</si>
  <si>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</si>
  <si>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</si>
  <si>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</si>
  <si>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</si>
  <si>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</si>
  <si>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</si>
  <si>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</si>
  <si>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</si>
  <si>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</si>
  <si>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</si>
  <si>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</si>
  <si>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</si>
  <si>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</si>
  <si>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</si>
  <si>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</si>
  <si>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</si>
  <si>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</si>
  <si>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</si>
  <si>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</si>
  <si>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</si>
  <si>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</si>
  <si>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</si>
  <si>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</si>
  <si>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</si>
  <si>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</si>
  <si>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</si>
  <si>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</si>
  <si>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</si>
  <si>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</si>
  <si>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</si>
  <si>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</si>
  <si>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</si>
  <si>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</si>
  <si>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</si>
  <si>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</si>
  <si>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</si>
  <si>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</si>
  <si>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</si>
  <si>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</si>
  <si>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</si>
  <si>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</si>
  <si>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</si>
  <si>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</si>
  <si>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</si>
  <si>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</si>
  <si>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</si>
  <si>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</si>
  <si>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</si>
  <si>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</si>
  <si>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</si>
  <si>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</si>
  <si>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</si>
  <si>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</si>
  <si>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</si>
  <si>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</si>
  <si>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</si>
  <si>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</si>
  <si>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</si>
  <si>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</si>
  <si>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</si>
  <si>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</si>
  <si>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</si>
  <si>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</si>
  <si>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</si>
  <si>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</si>
  <si>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</si>
  <si>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</si>
  <si>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</si>
  <si>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</si>
  <si>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</si>
  <si>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</si>
  <si>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</si>
  <si>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</si>
  <si>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</si>
  <si>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</si>
  <si>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</si>
  <si>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</si>
  <si>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</si>
  <si>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</si>
  <si>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</si>
  <si>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</si>
  <si>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</si>
  <si>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</si>
  <si>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</si>
  <si>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</si>
  <si>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</si>
  <si>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</si>
  <si>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</si>
  <si>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</si>
  <si>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</si>
  <si>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</si>
  <si>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</si>
  <si>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</si>
  <si>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</si>
  <si>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</si>
  <si>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</si>
  <si>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</si>
  <si>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</si>
  <si>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</si>
  <si>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</si>
  <si>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</si>
  <si>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</si>
  <si>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</si>
  <si>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</si>
  <si>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</si>
  <si>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</si>
  <si>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</si>
  <si>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</si>
  <si>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</si>
  <si>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</si>
  <si>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</si>
  <si>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</si>
  <si>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</si>
  <si>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</si>
  <si>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</si>
  <si>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</si>
  <si>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</si>
  <si>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</si>
  <si>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</si>
  <si>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</si>
  <si>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</si>
  <si>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</si>
  <si>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</si>
  <si>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</si>
  <si>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</si>
  <si>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</si>
  <si>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</si>
  <si>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</si>
  <si>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</si>
  <si>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</si>
  <si>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</si>
  <si>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</si>
  <si>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</si>
  <si>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</si>
  <si>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</si>
  <si>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</si>
  <si>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</si>
  <si>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</si>
  <si>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</si>
  <si>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</si>
  <si>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</si>
  <si>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</si>
  <si>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</si>
  <si>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</si>
  <si>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</si>
  <si>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</si>
  <si>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</si>
  <si>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</si>
  <si>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</si>
  <si>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</si>
  <si>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</si>
  <si>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</si>
  <si>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</si>
  <si>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</si>
  <si>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</si>
  <si>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</si>
  <si>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</si>
  <si>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</si>
  <si>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</si>
  <si>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</si>
  <si>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</si>
  <si>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</si>
  <si>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</si>
  <si>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</si>
  <si>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</si>
  <si>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</si>
  <si>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</si>
  <si>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</si>
  <si>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</si>
  <si>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</si>
  <si>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</si>
  <si>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</si>
  <si>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</si>
  <si>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</si>
  <si>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</si>
  <si>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</si>
  <si>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</si>
  <si>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</si>
  <si>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</si>
  <si>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</si>
  <si>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</si>
  <si>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</si>
  <si>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</si>
  <si>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</si>
  <si>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</si>
  <si>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</si>
  <si>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</si>
  <si>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</si>
  <si>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</si>
  <si>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</si>
  <si>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</si>
  <si>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</si>
  <si>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</si>
  <si>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</si>
  <si>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</si>
  <si>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</si>
  <si>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</si>
  <si>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</si>
  <si>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</si>
  <si>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</si>
  <si>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</si>
  <si>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</si>
  <si>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</si>
  <si>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</si>
  <si>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</si>
  <si>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</si>
  <si>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</si>
  <si>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</si>
  <si>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</si>
  <si>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</si>
  <si>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</si>
  <si>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</si>
  <si>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</si>
  <si>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</si>
  <si>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</si>
  <si>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</si>
  <si>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</si>
  <si>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</si>
  <si>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</si>
  <si>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</si>
  <si>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</si>
  <si>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</si>
  <si>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</si>
  <si>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</si>
  <si>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</si>
  <si>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</si>
  <si>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</si>
  <si>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</si>
  <si>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</si>
  <si>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</si>
  <si>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</si>
  <si>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</si>
  <si>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</si>
  <si>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</si>
  <si>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</si>
  <si>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</si>
  <si>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</si>
  <si>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</si>
  <si>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</si>
  <si>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</si>
  <si>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</si>
  <si>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</si>
  <si>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</si>
  <si>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</si>
  <si>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</si>
  <si>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</si>
  <si>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</si>
  <si>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</si>
  <si>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</si>
  <si>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</si>
  <si>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</si>
  <si>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</si>
  <si>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</si>
  <si>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</si>
  <si>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</si>
  <si>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</si>
  <si>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</si>
  <si>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</si>
  <si>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</si>
  <si>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</si>
  <si>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</si>
  <si>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</si>
  <si>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</si>
  <si>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</si>
  <si>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</si>
  <si>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</si>
  <si>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</si>
  <si>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</si>
  <si>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</si>
  <si>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</si>
  <si>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</si>
  <si>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</si>
  <si>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</si>
  <si>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</si>
  <si>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</si>
  <si>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</si>
  <si>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</si>
  <si>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</si>
  <si>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</si>
  <si>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</si>
  <si>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</si>
  <si>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</si>
  <si>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</si>
  <si>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</si>
  <si>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</si>
  <si>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</si>
  <si>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</si>
  <si>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</si>
  <si>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</si>
  <si>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</si>
  <si>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</si>
  <si>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</si>
  <si>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</si>
  <si>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</si>
  <si>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</si>
  <si>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</si>
  <si>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</si>
  <si>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</si>
  <si>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</si>
  <si>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</si>
  <si>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</si>
  <si>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</si>
  <si>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</si>
  <si>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</si>
  <si>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</si>
  <si>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</si>
  <si>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</si>
  <si>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</si>
  <si>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</si>
  <si>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</si>
  <si>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</si>
  <si>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</si>
  <si>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</si>
  <si>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</si>
  <si>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</si>
  <si>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</si>
  <si>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</si>
  <si>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</si>
  <si>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</si>
  <si>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</si>
  <si>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</si>
  <si>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</si>
  <si>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</si>
  <si>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</si>
  <si>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</si>
  <si>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</si>
  <si>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</si>
  <si>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</si>
  <si>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</si>
  <si>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</si>
  <si>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</si>
  <si>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</si>
  <si>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</si>
  <si>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</si>
  <si>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</si>
  <si>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</si>
  <si>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</si>
  <si>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</si>
  <si>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</si>
  <si>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</si>
  <si>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P5050001</t>
  </si>
  <si>
    <t>P5050001        L1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</si>
</sst>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3" borderId="17" xfId="0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709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P5050001        L1</v>
      </c>
      <c r="Q5" s="348"/>
      <c r="R5" s="226"/>
      <c r="S5" s="226"/>
      <c r="T5" s="226"/>
      <c r="U5" s="349" t="s">
        <v>16</v>
      </c>
      <c r="V5" s="919">
        <f ca="1" xml:space="preserve"> TODAY()</f>
        <v>41850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2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2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2.96</v>
      </c>
      <c r="P13" s="158"/>
      <c r="Q13" s="975" t="s">
        <v>312</v>
      </c>
      <c r="R13" s="985"/>
      <c r="S13" s="1002">
        <f>+C20</f>
        <v>1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3.2559999999999998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3.0749999999999997</v>
      </c>
      <c r="P18" s="158"/>
      <c r="Q18" s="975" t="s">
        <v>302</v>
      </c>
      <c r="R18" s="976"/>
      <c r="S18" s="985"/>
      <c r="T18" s="254">
        <f>144-S15</f>
        <v>140.744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5" t="s">
        <v>299</v>
      </c>
      <c r="R20" s="985"/>
      <c r="S20" s="252">
        <f>IF(ISERROR(T18/O22),"",T18/O22)</f>
        <v>45.317234162440641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1" t="s">
        <v>691</v>
      </c>
      <c r="M21" s="962"/>
      <c r="N21" s="96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3.1057499999999996</v>
      </c>
      <c r="P22" s="158"/>
      <c r="Q22" s="975" t="s">
        <v>296</v>
      </c>
      <c r="R22" s="976"/>
      <c r="S22" s="976"/>
      <c r="T22" s="203">
        <f>IF(S20="",,S20 - 1)</f>
        <v>44.317234162440641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0.86389080397417151</v>
      </c>
      <c r="P24" s="243" t="s">
        <v>22</v>
      </c>
      <c r="Q24" s="963" t="s">
        <v>692</v>
      </c>
      <c r="R24" s="963"/>
      <c r="S24" s="963"/>
      <c r="T24" s="963"/>
      <c r="U24" s="963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5" t="s">
        <v>323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1075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6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6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708</v>
      </c>
      <c r="N30" s="983"/>
      <c r="O30" s="920">
        <v>0.27410000000000001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6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6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0.5897908039741715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6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6"/>
      <c r="D34" s="1036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6"/>
      <c r="D35" s="1036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998" t="s">
        <v>704</v>
      </c>
      <c r="N37" s="99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998" t="s">
        <v>705</v>
      </c>
      <c r="N38" s="99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265.90340497464388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3.2559999999999998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45.317234162440641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44.317234162440641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20.66200166014897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270.7750207518622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309.93002490223455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0.86389080397417151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1.8141706883457602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170.06997509776545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2040.8397011731854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255.10496264664818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1.4815727288157041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3" t="s">
        <v>248</v>
      </c>
      <c r="M54" s="1044"/>
      <c r="N54" s="1044"/>
      <c r="O54" s="1045"/>
      <c r="P54" s="1048">
        <f>U52</f>
        <v>255.10496264664818</v>
      </c>
      <c r="Q54" s="1049"/>
      <c r="R54" s="1047" t="s">
        <v>702</v>
      </c>
      <c r="S54" s="323" t="s">
        <v>247</v>
      </c>
      <c r="T54" s="324"/>
      <c r="U54" s="324"/>
      <c r="V54" s="347">
        <f>O24</f>
        <v>0.86389080397417151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1043" t="s">
        <v>244</v>
      </c>
      <c r="M56" s="1044"/>
      <c r="N56" s="1044"/>
      <c r="O56" s="1045"/>
      <c r="P56" s="1046">
        <f>T30</f>
        <v>270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0.60472356278191997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0.332597959530056</v>
      </c>
      <c r="E62" s="146"/>
      <c r="F62" s="304">
        <v>68</v>
      </c>
      <c r="G62" s="180" t="s">
        <v>231</v>
      </c>
      <c r="H62" s="182"/>
      <c r="I62" s="181">
        <f>SUM(I53:I61)</f>
        <v>1.5450278480694792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1.4815727288157041</v>
      </c>
      <c r="E64" s="146"/>
      <c r="F64" s="165">
        <v>70</v>
      </c>
      <c r="G64" s="167" t="s">
        <v>352</v>
      </c>
      <c r="H64" s="166"/>
      <c r="I64" s="162">
        <f>+I63+I62</f>
        <v>1.5656419335769869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1.4961881134310888</v>
      </c>
      <c r="F23" s="120">
        <f>E23</f>
        <v>1.4961881134310888</v>
      </c>
    </row>
    <row r="24" spans="2:28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>
      <c r="B25" s="121" t="s">
        <v>40</v>
      </c>
      <c r="C25" s="108"/>
      <c r="D25" s="361"/>
      <c r="E25" s="122">
        <f>Assembly!H97</f>
        <v>2.1514086407508508E-2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-1.5656419335769871</v>
      </c>
      <c r="F26" s="120">
        <f>F22-F23-F24-F25</f>
        <v>-1.5647419326769862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-1.5656419335769871</v>
      </c>
      <c r="F28" s="120">
        <f>F26-F27</f>
        <v>-1.5647419326769862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1.4961881134310888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2.1514086407508508E-2</v>
      </c>
      <c r="H34" s="327">
        <f>'Machined Part #1'!I64</f>
        <v>1.5656419335769869</v>
      </c>
      <c r="I34" s="327"/>
      <c r="J34" s="843">
        <f t="shared" ref="J34:J43" si="1">$H34</f>
        <v>1.5656419335769869</v>
      </c>
      <c r="K34" s="811"/>
      <c r="L34" s="327"/>
      <c r="M34" s="327">
        <f t="shared" ref="M34:M43" si="2">$H34</f>
        <v>1.5656419335769869</v>
      </c>
      <c r="N34" s="811"/>
      <c r="O34" s="327"/>
      <c r="P34" s="327">
        <f t="shared" ref="P34:P43" si="3">$H34</f>
        <v>1.5656419335769869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1.5656419335769869</v>
      </c>
      <c r="I44" s="467"/>
      <c r="J44" s="846">
        <f>SUM(J34:J43)</f>
        <v>1.5656419335769869</v>
      </c>
      <c r="K44" s="813"/>
      <c r="L44" s="467"/>
      <c r="M44" s="467">
        <f>SUM(M34:M43)</f>
        <v>1.5656419335769869</v>
      </c>
      <c r="N44" s="813"/>
      <c r="O44" s="467"/>
      <c r="P44" s="467">
        <f>SUM(P34:P43)</f>
        <v>1.5656419335769869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1.4961881134310888</v>
      </c>
      <c r="I95" s="478"/>
      <c r="J95" s="861">
        <f>J65+SUM(F46:F55)+SUM(F34:F43)+J32</f>
        <v>4.7939733738389785E-2</v>
      </c>
      <c r="K95" s="816"/>
      <c r="L95" s="478"/>
      <c r="M95" s="478">
        <f>M65+SUM(G46:G55)+SUM(G34:G43)+M32</f>
        <v>2.1514086407508508E-2</v>
      </c>
      <c r="N95" s="816"/>
      <c r="O95" s="478"/>
      <c r="P95" s="478">
        <f>P65+SUM(H46:H55)+SUM(H34:H43)+P32</f>
        <v>1.5656419335769869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2">
        <f>J80+SUM(G46:G55)+SUM(G34:G43)</f>
        <v>2.1514086407508508E-2</v>
      </c>
      <c r="K96" s="822"/>
      <c r="L96" s="397"/>
      <c r="M96" s="397">
        <f>M80+SUM(H46:H55)+SUM(H34:H43)</f>
        <v>1.5656419335769869</v>
      </c>
      <c r="N96" s="822"/>
      <c r="O96" s="397"/>
      <c r="P96" s="397">
        <f>P80+SUM(J46:J55)+SUM(J34:J43)</f>
        <v>1.5656419335769869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2.1514086407508508E-2</v>
      </c>
      <c r="I97" s="326"/>
      <c r="J97" s="863">
        <f>J81+SUM(H46:H55)+SUM(H34:H43)+J91</f>
        <v>1.5656419335769869</v>
      </c>
      <c r="K97" s="815"/>
      <c r="L97" s="326"/>
      <c r="M97" s="326">
        <f>M81+SUM(J46:J55)+SUM(J34:J43)+M91</f>
        <v>1.5656419335769869</v>
      </c>
      <c r="N97" s="815"/>
      <c r="O97" s="326"/>
      <c r="P97" s="326">
        <f>P81+SUM(M46:M55)+SUM(M34:M43)+P91</f>
        <v>1.5656419335769869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1.5656419335769871</v>
      </c>
      <c r="I99" s="360"/>
      <c r="J99" s="865">
        <f>SUM(J95:J98)</f>
        <v>1.6350957537228852</v>
      </c>
      <c r="K99" s="817"/>
      <c r="L99" s="360"/>
      <c r="M99" s="360">
        <f>SUM(M95:M98)</f>
        <v>3.1527979535614823</v>
      </c>
      <c r="N99" s="817"/>
      <c r="O99" s="360"/>
      <c r="P99" s="360">
        <f>SUM(P95:P98)</f>
        <v>4.6969258007309609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2014-07-30T16:20:00Z</dcterms:modified>
</cp:coreProperties>
</file>