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<sst xmlns="http://schemas.openxmlformats.org/spreadsheetml/2006/main" count="3068" uniqueCount="706">
  <si>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</si>
  <si>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</si>
  <si>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</si>
  <si>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</si>
  <si>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</si>
  <si>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</si>
  <si>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</si>
  <si>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</si>
  <si>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</si>
  <si>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</si>
  <si>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</si>
  <si>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</si>
  <si>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</si>
  <si>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</si>
  <si>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</si>
  <si>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</si>
  <si>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</si>
  <si>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</si>
  <si>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</si>
  <si>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</si>
  <si>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</si>
  <si>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</si>
  <si>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</si>
  <si>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</si>
  <si>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</si>
  <si>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</si>
  <si>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</si>
  <si>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</si>
  <si>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</si>
  <si>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</si>
  <si>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</si>
  <si>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</si>
  <si>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</si>
  <si>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</si>
  <si>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</si>
  <si>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</si>
  <si>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</si>
  <si>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</si>
  <si>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</si>
  <si>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</si>
  <si>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</si>
  <si>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</si>
  <si>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</si>
  <si>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</si>
  <si>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</si>
  <si>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</si>
  <si>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</si>
  <si>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</si>
  <si>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</si>
  <si>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</si>
  <si>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</si>
  <si>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</si>
  <si>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</si>
  <si>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</si>
  <si>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</si>
  <si>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</si>
  <si>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</si>
  <si>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</si>
  <si>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</si>
  <si>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</si>
  <si>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</si>
  <si>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</si>
  <si>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</si>
  <si>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</si>
  <si>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</si>
  <si>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</si>
  <si>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</si>
  <si>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</si>
  <si>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</si>
  <si>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</si>
  <si>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</si>
  <si>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</si>
  <si>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</si>
  <si>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</si>
  <si>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</si>
  <si>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</si>
  <si>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</si>
  <si>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</si>
  <si>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</si>
  <si>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</si>
  <si>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</si>
  <si>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</si>
  <si>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</si>
  <si>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</si>
  <si>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</si>
  <si>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</si>
  <si>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</si>
  <si>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</si>
  <si>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</si>
  <si>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</si>
  <si>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</si>
  <si>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</si>
  <si>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</si>
  <si>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</si>
  <si>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</si>
  <si>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</si>
  <si>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</si>
  <si>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</si>
  <si>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</si>
  <si>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</si>
  <si>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</si>
  <si>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</si>
  <si>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</si>
  <si>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</si>
  <si>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</si>
  <si>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</si>
  <si>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</si>
  <si>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</si>
  <si>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</si>
  <si>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</si>
  <si>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</si>
  <si>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</si>
  <si>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</si>
  <si>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</si>
  <si>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</si>
  <si>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</si>
  <si>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</si>
  <si>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</si>
  <si>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</si>
  <si>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</si>
  <si>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</si>
  <si>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</si>
  <si>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</si>
  <si>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</si>
  <si>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</si>
  <si>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</si>
  <si>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</si>
  <si>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</si>
  <si>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</si>
  <si>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</si>
  <si>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</si>
  <si>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</si>
  <si>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</si>
  <si>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</si>
  <si>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</si>
  <si>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</si>
  <si>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</si>
  <si>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</si>
  <si>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</si>
  <si>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</si>
  <si>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</si>
  <si>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</si>
  <si>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</si>
  <si>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</si>
  <si>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</si>
  <si>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</si>
  <si>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</si>
  <si>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</si>
  <si>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</si>
  <si>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</si>
  <si>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</si>
  <si>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</si>
  <si>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</si>
  <si>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</si>
  <si>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</si>
  <si>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</si>
  <si>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</si>
  <si>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</si>
  <si>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</si>
  <si>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</si>
  <si>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</si>
  <si>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</si>
  <si>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</si>
  <si>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</si>
  <si>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</si>
  <si>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</si>
  <si>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</si>
  <si>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</si>
  <si>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</si>
  <si>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</si>
  <si>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</si>
  <si>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</si>
  <si>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</si>
  <si>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</si>
  <si>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</si>
  <si>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</si>
  <si>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</si>
  <si>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</si>
  <si>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</si>
  <si>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</si>
  <si>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</si>
  <si>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</si>
  <si>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</si>
  <si>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</si>
  <si>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</si>
  <si>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</si>
  <si>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</si>
  <si>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</si>
  <si>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</si>
  <si>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</si>
  <si>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</si>
  <si>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</si>
  <si>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</si>
  <si>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</si>
  <si>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</si>
  <si>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</si>
  <si>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</si>
  <si>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</si>
  <si>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</si>
  <si>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</si>
  <si>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</si>
  <si>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</si>
  <si>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</si>
  <si>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</si>
  <si>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</si>
  <si>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</si>
  <si>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</si>
  <si>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</si>
  <si>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</si>
  <si>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</si>
  <si>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</si>
  <si>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</si>
  <si>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</si>
  <si>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</si>
  <si>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</si>
  <si>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</si>
  <si>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</si>
  <si>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</si>
  <si>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</si>
  <si>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</si>
  <si>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</si>
  <si>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</si>
  <si>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</si>
  <si>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</si>
  <si>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</si>
  <si>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</si>
  <si>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</si>
  <si>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</si>
  <si>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</si>
  <si>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</si>
  <si>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</si>
  <si>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</si>
  <si>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</si>
  <si>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</si>
  <si>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</si>
  <si>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</si>
  <si>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</si>
  <si>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</si>
  <si>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</si>
  <si>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</si>
  <si>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</si>
  <si>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</si>
  <si>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</si>
  <si>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</si>
  <si>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</si>
  <si>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</si>
  <si>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</si>
  <si>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</si>
  <si>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</si>
  <si>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</si>
  <si>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</si>
  <si>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</si>
  <si>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</si>
  <si>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</si>
  <si>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</si>
  <si>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</si>
  <si>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</si>
  <si>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</si>
  <si>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</si>
  <si>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</si>
  <si>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</si>
  <si>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</si>
  <si>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</si>
  <si>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</si>
  <si>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</si>
  <si>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</si>
  <si>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</si>
  <si>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</si>
  <si>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</si>
  <si>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</si>
  <si>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</si>
  <si>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</si>
  <si>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</si>
  <si>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</si>
  <si>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</si>
  <si>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</si>
  <si>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</si>
  <si>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</si>
  <si>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</si>
  <si>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</si>
  <si>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</si>
  <si>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</si>
  <si>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</si>
  <si>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</si>
  <si>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</si>
  <si>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</si>
  <si>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</si>
  <si>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</si>
  <si>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</si>
  <si>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</si>
  <si>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</si>
  <si>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</si>
  <si>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</si>
  <si>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</si>
  <si>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</si>
  <si>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</si>
  <si>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</si>
  <si>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</si>
  <si>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</si>
  <si>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</si>
  <si>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</si>
  <si>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</si>
  <si>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</si>
  <si>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</si>
  <si>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</si>
  <si>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</si>
  <si>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</si>
  <si>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</si>
  <si>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</si>
  <si>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</si>
  <si>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</si>
  <si>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</si>
  <si>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</si>
  <si>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</si>
  <si>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</si>
  <si>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</si>
  <si>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</si>
  <si>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</si>
  <si>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</si>
  <si>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</si>
  <si>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</si>
  <si>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</si>
  <si>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</si>
  <si>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</si>
  <si>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</si>
  <si>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</si>
  <si>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</si>
  <si>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</si>
  <si>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</si>
  <si>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</si>
  <si>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</si>
  <si>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</si>
  <si>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</si>
  <si>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</si>
  <si>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</si>
  <si>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</si>
  <si>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</si>
  <si>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</si>
  <si>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</si>
  <si>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</si>
  <si>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</si>
  <si>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</si>
  <si>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</si>
  <si>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</si>
  <si>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</si>
  <si>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</si>
  <si>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</si>
  <si>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</si>
  <si>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</si>
  <si>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</si>
  <si>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</si>
  <si>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</si>
  <si>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</si>
  <si>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</si>
  <si>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</si>
  <si>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</si>
  <si>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</si>
  <si>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</si>
  <si>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</si>
  <si>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</si>
  <si>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</si>
  <si>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</si>
  <si>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</si>
  <si>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</si>
  <si>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</si>
  <si>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</si>
  <si>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</si>
  <si>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</si>
  <si>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</si>
  <si>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</si>
  <si>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</si>
  <si>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</si>
  <si>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</si>
  <si>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</si>
  <si>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</si>
  <si>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</si>
  <si>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</si>
  <si>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</si>
  <si>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</si>
  <si>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</si>
  <si>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</si>
  <si>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</si>
  <si>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</si>
  <si>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</si>
  <si>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</si>
  <si>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</si>
  <si>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</si>
  <si>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</si>
  <si>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</si>
  <si>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</si>
  <si>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</si>
  <si>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</si>
  <si>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</si>
  <si>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</si>
  <si>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</si>
  <si>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</si>
  <si>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</si>
  <si>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</si>
  <si>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</si>
  <si>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</si>
  <si>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</si>
  <si>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</si>
  <si>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</si>
  <si>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</si>
  <si>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</si>
  <si>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</si>
  <si>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</si>
  <si>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</si>
  <si>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</si>
  <si>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</si>
  <si>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</si>
  <si>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</si>
  <si>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</si>
  <si>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</si>
  <si>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</si>
  <si>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</si>
  <si>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</si>
  <si>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</si>
  <si>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</si>
  <si>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</si>
  <si>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</si>
  <si>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</si>
  <si>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</si>
  <si>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</si>
  <si>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</si>
  <si>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</si>
  <si>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</si>
  <si>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</si>
  <si>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</si>
  <si>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</si>
  <si>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</si>
  <si>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</si>
  <si>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</si>
  <si>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</si>
  <si>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</si>
  <si>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</si>
  <si>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</si>
  <si>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</si>
  <si>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</si>
  <si>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</si>
  <si>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</si>
  <si>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</si>
  <si>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</si>
  <si>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</si>
  <si>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</si>
  <si>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</si>
  <si>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</si>
  <si>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</si>
  <si>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</si>
  <si>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</si>
  <si>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</si>
  <si>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</si>
  <si>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</si>
  <si>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</si>
  <si>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</si>
  <si>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</si>
  <si>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</si>
  <si>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</si>
  <si>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</si>
  <si>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</si>
  <si>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</si>
  <si>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</si>
  <si>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</si>
  <si>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</si>
  <si>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</si>
  <si>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</si>
  <si>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</si>
  <si>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</si>
  <si>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</si>
  <si>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</si>
  <si>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</si>
  <si>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</si>
  <si>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</si>
  <si>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</si>
  <si>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</si>
  <si>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</si>
  <si>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</si>
  <si>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</si>
  <si>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</si>
  <si>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</si>
  <si>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</si>
  <si>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</si>
  <si>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</si>
  <si>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</si>
  <si>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</si>
  <si>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</si>
  <si>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</si>
  <si>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</si>
  <si>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</si>
  <si>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</si>
  <si>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</si>
  <si>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</si>
  <si>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</si>
  <si>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</si>
  <si>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</si>
  <si>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</si>
  <si>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</si>
  <si>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</si>
  <si>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</si>
  <si>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</si>
  <si>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</si>
  <si>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</si>
  <si>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</si>
  <si>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</si>
  <si>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</si>
  <si>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</si>
  <si>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</si>
  <si>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</si>
  <si>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</si>
  <si>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</si>
  <si>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</si>
  <si>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</si>
  <si>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</si>
  <si>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</si>
  <si>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</si>
  <si>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</si>
  <si>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</si>
  <si>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</si>
  <si>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</si>
  <si>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</si>
  <si>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</si>
  <si>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</si>
  <si>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</si>
  <si>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</si>
  <si>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</si>
  <si>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</si>
  <si>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</si>
  <si>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</si>
  <si>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</si>
  <si>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</si>
  <si>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</si>
  <si>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</si>
  <si>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</si>
  <si>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</si>
  <si>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</si>
  <si>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</si>
  <si>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</si>
  <si>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</si>
  <si>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</si>
  <si>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</si>
  <si>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</si>
  <si>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</si>
  <si>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</si>
  <si>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</si>
  <si>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</si>
  <si>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</si>
  <si>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</si>
  <si>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</si>
  <si>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</si>
  <si>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</si>
  <si>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</si>
  <si>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</si>
  <si>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</si>
  <si>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</si>
  <si>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</si>
  <si>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</si>
  <si>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</si>
  <si>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</si>
  <si>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</si>
  <si>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</si>
  <si>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</si>
  <si>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</si>
  <si>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</si>
  <si>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</si>
  <si>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</si>
  <si>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</si>
  <si>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</si>
  <si>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</si>
  <si>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</si>
  <si>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</si>
  <si>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</si>
  <si>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</si>
  <si>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</si>
  <si>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</si>
  <si>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</si>
  <si>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</si>
  <si>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</si>
  <si>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</si>
  <si>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</si>
  <si>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</si>
  <si>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</si>
  <si>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</si>
  <si>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</si>
  <si>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</si>
  <si>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</si>
  <si>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</si>
  <si>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</si>
  <si>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</si>
  <si>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</si>
  <si>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</si>
  <si>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</si>
  <si>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</si>
  <si>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</si>
  <si>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</si>
  <si>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</si>
  <si>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</si>
  <si>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</si>
  <si>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</si>
  <si>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</si>
  <si>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</si>
  <si>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</si>
  <si>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</si>
  <si>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</si>
  <si>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</si>
  <si>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</si>
  <si>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</si>
  <si>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</si>
  <si>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</si>
  <si>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</si>
  <si>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</si>
  <si>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</si>
  <si>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</si>
  <si>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</si>
  <si>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</si>
  <si>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</si>
  <si>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</si>
  <si>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</si>
  <si>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</si>
  <si>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</si>
  <si>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</si>
  <si>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</si>
  <si>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</si>
  <si>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</si>
  <si>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</si>
  <si>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</si>
  <si>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</si>
  <si>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</si>
  <si>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</si>
  <si>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</si>
  <si>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</si>
  <si>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</si>
  <si>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</si>
  <si>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</si>
  <si>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</si>
  <si>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</si>
  <si>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</si>
  <si>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</si>
  <si>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</si>
  <si>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</si>
  <si>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</si>
  <si>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</si>
  <si>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</si>
  <si>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</si>
  <si>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</si>
  <si>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</si>
  <si>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</si>
  <si>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</si>
  <si>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</si>
  <si>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</si>
  <si>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</si>
  <si>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</si>
  <si>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</si>
  <si>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</si>
  <si>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</si>
  <si>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</si>
  <si>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</si>
  <si>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</si>
  <si>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</si>
  <si>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</si>
  <si>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</si>
  <si>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</si>
  <si>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</si>
  <si>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</si>
  <si>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</si>
  <si>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</si>
  <si>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</si>
  <si>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</si>
  <si>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</si>
  <si>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</si>
  <si>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</si>
  <si>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</si>
  <si>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</si>
  <si>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</si>
  <si>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</si>
  <si>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</si>
  <si>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</si>
  <si>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</si>
  <si>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</si>
  <si>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</si>
  <si>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</si>
  <si>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</si>
  <si>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</si>
  <si>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</si>
  <si>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</si>
  <si>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</si>
  <si>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</si>
  <si>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</si>
  <si>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</si>
  <si>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</si>
  <si>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</si>
  <si>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</si>
  <si>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</si>
  <si>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</si>
  <si>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</si>
  <si>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</si>
  <si>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</si>
  <si>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</si>
  <si>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</si>
  <si>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</si>
  <si>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</si>
  <si>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</si>
  <si>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</si>
  <si>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</si>
  <si>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</si>
  <si>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 xml:space="preserve">PWN2008C-B   HS </t>
  </si>
  <si>
    <t>PWN2008C-B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</si>
</sst>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2" borderId="32" xfId="0" applyFill="1" applyBorder="1" applyAlignment="1"/>
    <xf numFmtId="0" fontId="0" fillId="22" borderId="33" xfId="0" applyFill="1" applyBorder="1" applyAlignment="1"/>
    <xf numFmtId="0" fontId="0" fillId="22" borderId="15" xfId="0" applyFill="1" applyBorder="1" applyAlignment="1"/>
    <xf numFmtId="1" fontId="0" fillId="22" borderId="42" xfId="0" applyNumberFormat="1" applyFill="1" applyBorder="1"/>
    <xf numFmtId="0" fontId="15" fillId="22" borderId="34" xfId="0" applyFont="1" applyFill="1" applyBorder="1" applyAlignment="1">
      <alignment horizontal="left"/>
    </xf>
    <xf numFmtId="0" fontId="15" fillId="22" borderId="33" xfId="0" applyFont="1" applyFill="1" applyBorder="1" applyAlignment="1">
      <alignment horizontal="left"/>
    </xf>
    <xf numFmtId="0" fontId="0" fillId="22" borderId="33" xfId="0" applyFill="1" applyBorder="1" applyAlignment="1">
      <alignment horizontal="left"/>
    </xf>
    <xf numFmtId="0" fontId="2" fillId="22" borderId="0" xfId="0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PWN2008C-B   HS </v>
      </c>
      <c r="Q5" s="348"/>
      <c r="R5" s="226"/>
      <c r="S5" s="226"/>
      <c r="T5" s="226"/>
      <c r="U5" s="349" t="s">
        <v>16</v>
      </c>
      <c r="V5" s="920">
        <f ca="1" xml:space="preserve"> TODAY()</f>
        <v>41842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0.8</v>
      </c>
      <c r="P13" s="158"/>
      <c r="Q13" s="969" t="s">
        <v>312</v>
      </c>
      <c r="R13" s="968"/>
      <c r="S13" s="984">
        <f>+C20</f>
        <v>0.375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70"/>
      <c r="N15" s="252"/>
      <c r="O15" s="790">
        <v>6.5000000000000002E-2</v>
      </c>
      <c r="P15" s="158"/>
      <c r="Q15" s="969" t="s">
        <v>308</v>
      </c>
      <c r="R15" s="968"/>
      <c r="S15" s="789">
        <v>0.88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0.89500000000000002</v>
      </c>
      <c r="P18" s="158"/>
      <c r="Q18" s="969" t="s">
        <v>302</v>
      </c>
      <c r="R18" s="970"/>
      <c r="S18" s="968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69" t="s">
        <v>299</v>
      </c>
      <c r="R20" s="968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0.90395000000000003</v>
      </c>
      <c r="P22" s="158"/>
      <c r="Q22" s="969" t="s">
        <v>296</v>
      </c>
      <c r="R22" s="970"/>
      <c r="S22" s="970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3.1034809320035023E-2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1068" t="s">
        <v>289</v>
      </c>
      <c r="M27" s="1069"/>
      <c r="N27" s="1069"/>
      <c r="O27" s="1069"/>
      <c r="P27" s="1070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6.9</v>
      </c>
      <c r="U28" s="1071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1.6475E-2</v>
      </c>
      <c r="P30" s="158"/>
      <c r="Q30" s="1064" t="s">
        <v>287</v>
      </c>
      <c r="R30" s="1065"/>
      <c r="S30" s="1066"/>
      <c r="T30" s="1067">
        <f>IF(ISERROR(T29*0.9),"",T29*0.9)</f>
        <v>469.56521739130437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1.4559809320035023E-2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605.20663543249862</v>
      </c>
      <c r="Q54" s="966"/>
      <c r="R54" s="1041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1035" t="s">
        <v>244</v>
      </c>
      <c r="M56" s="1036"/>
      <c r="N56" s="1036"/>
      <c r="O56" s="1037"/>
      <c r="P56" s="1038">
        <f>T30</f>
        <v>469.56521739130437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9.7643119139870449E-2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0.11007142446533914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1.3328306225469591E-2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-0.11007142446533914</v>
      </c>
      <c r="F26" s="120">
        <f>F22-F23-F24-F25</f>
        <v>-0.10917142356533825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-0.11007142446533914</v>
      </c>
      <c r="F28" s="120">
        <f>F26-F27</f>
        <v>-0.10917142356533825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1.3328306225469591E-2</v>
      </c>
      <c r="H34" s="327">
        <f>'Machined Part #1'!I64</f>
        <v>0.11007142446533914</v>
      </c>
      <c r="I34" s="327"/>
      <c r="J34" s="844">
        <f t="shared" ref="J34:J43" si="1">$H34</f>
        <v>0.11007142446533914</v>
      </c>
      <c r="K34" s="812"/>
      <c r="L34" s="327"/>
      <c r="M34" s="327">
        <f t="shared" ref="M34:M43" si="2">$H34</f>
        <v>0.11007142446533914</v>
      </c>
      <c r="N34" s="812"/>
      <c r="O34" s="327"/>
      <c r="P34" s="327">
        <f t="shared" ref="P34:P43" si="3">$H34</f>
        <v>0.11007142446533914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0.11007142446533914</v>
      </c>
      <c r="I44" s="467"/>
      <c r="J44" s="847">
        <f>SUM(J34:J43)</f>
        <v>0.11007142446533914</v>
      </c>
      <c r="K44" s="814"/>
      <c r="L44" s="467"/>
      <c r="M44" s="467">
        <f>SUM(M34:M43)</f>
        <v>0.11007142446533914</v>
      </c>
      <c r="N44" s="814"/>
      <c r="O44" s="467"/>
      <c r="P44" s="467">
        <f>SUM(P34:P43)</f>
        <v>0.11007142446533914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2">
        <f>J65+SUM(F46:F55)+SUM(F34:F43)+J32</f>
        <v>2.8903035640624863E-2</v>
      </c>
      <c r="K95" s="817"/>
      <c r="L95" s="478"/>
      <c r="M95" s="478">
        <f>M65+SUM(G46:G55)+SUM(G34:G43)+M32</f>
        <v>1.3328306225469591E-2</v>
      </c>
      <c r="N95" s="817"/>
      <c r="O95" s="478"/>
      <c r="P95" s="478">
        <f>P65+SUM(H46:H55)+SUM(H34:H43)+P32</f>
        <v>0.11007142446533914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3">
        <f>J80+SUM(G46:G55)+SUM(G34:G43)</f>
        <v>1.3328306225469591E-2</v>
      </c>
      <c r="K96" s="823"/>
      <c r="L96" s="397"/>
      <c r="M96" s="397">
        <f>M80+SUM(H46:H55)+SUM(H34:H43)</f>
        <v>0.11007142446533914</v>
      </c>
      <c r="N96" s="823"/>
      <c r="O96" s="397"/>
      <c r="P96" s="397">
        <f>P80+SUM(J46:J55)+SUM(J34:J43)</f>
        <v>0.11007142446533914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1.3328306225469591E-2</v>
      </c>
      <c r="I97" s="326"/>
      <c r="J97" s="864">
        <f>J81+SUM(H46:H55)+SUM(H34:H43)+J91</f>
        <v>0.11007142446533914</v>
      </c>
      <c r="K97" s="816"/>
      <c r="L97" s="326"/>
      <c r="M97" s="326">
        <f>M81+SUM(J46:J55)+SUM(J34:J43)+M91</f>
        <v>0.11007142446533914</v>
      </c>
      <c r="N97" s="816"/>
      <c r="O97" s="326"/>
      <c r="P97" s="326">
        <f>P81+SUM(M46:M55)+SUM(M34:M43)+P91</f>
        <v>0.11007142446533914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0.11007142446533914</v>
      </c>
      <c r="I99" s="360"/>
      <c r="J99" s="866">
        <f>SUM(J95:J98)</f>
        <v>0.15230276633143358</v>
      </c>
      <c r="K99" s="818"/>
      <c r="L99" s="360"/>
      <c r="M99" s="360">
        <f>SUM(M95:M98)</f>
        <v>0.23347115515614786</v>
      </c>
      <c r="N99" s="818"/>
      <c r="O99" s="360"/>
      <c r="P99" s="360">
        <f>SUM(P95:P98)</f>
        <v>0.33021427339601744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2014-07-22T18:59:54Z</dcterms:modified>
</cp:coreProperties>
</file>