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F36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2" i="6"/>
  <c r="L77" i="6"/>
  <c r="L147" i="6"/>
  <c r="H60" i="1"/>
  <c r="H61" i="1"/>
  <c r="H62" i="1"/>
  <c r="H63" i="1"/>
  <c r="H64" i="1"/>
  <c r="E31" i="5"/>
  <c r="F31" i="5" s="1"/>
  <c r="J94" i="6" l="1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M101" i="6"/>
  <c r="M84" i="6"/>
  <c r="O101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<sst xmlns="http://schemas.openxmlformats.org/spreadsheetml/2006/main" count="3072" uniqueCount="710">
  <si>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</si>
  <si>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</si>
  <si>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</si>
  <si>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</si>
  <si>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</si>
  <si>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</si>
  <si>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</si>
  <si>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</si>
  <si>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</si>
  <si>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</si>
  <si>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</si>
  <si>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</si>
  <si>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</si>
  <si>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</si>
  <si>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</si>
  <si>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</si>
  <si>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</si>
  <si>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</si>
  <si>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</si>
  <si>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</si>
  <si>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</si>
  <si>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</si>
  <si>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</si>
  <si>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</si>
  <si>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</si>
  <si>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</si>
  <si>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</si>
  <si>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</si>
  <si>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</si>
  <si>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</si>
  <si>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</si>
  <si>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</si>
  <si>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</si>
  <si>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</si>
  <si>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</si>
  <si>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</si>
  <si>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</si>
  <si>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</si>
  <si>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</si>
  <si>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</si>
  <si>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</si>
  <si>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</si>
  <si>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</si>
  <si>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</si>
  <si>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</si>
  <si>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</si>
  <si>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</si>
  <si>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</si>
  <si>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</si>
  <si>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</si>
  <si>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</si>
  <si>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</si>
  <si>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</si>
  <si>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</si>
  <si>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</si>
  <si>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</si>
  <si>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</si>
  <si>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</si>
  <si>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</si>
  <si>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</si>
  <si>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</si>
  <si>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</si>
  <si>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</si>
  <si>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</si>
  <si>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</si>
  <si>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</si>
  <si>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</si>
  <si>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</si>
  <si>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</si>
  <si>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</si>
  <si>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</si>
  <si>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</si>
  <si>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</si>
  <si>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</si>
  <si>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</si>
  <si>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</si>
  <si>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</si>
  <si>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</si>
  <si>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</si>
  <si>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</si>
  <si>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</si>
  <si>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</si>
  <si>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</si>
  <si>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</si>
  <si>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</si>
  <si>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</si>
  <si>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</si>
  <si>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</si>
  <si>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</si>
  <si>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</si>
  <si>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</si>
  <si>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</si>
  <si>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</si>
  <si>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</si>
  <si>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</si>
  <si>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</si>
  <si>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</si>
  <si>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</si>
  <si>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</si>
  <si>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</si>
  <si>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</si>
  <si>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</si>
  <si>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</si>
  <si>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</si>
  <si>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</si>
  <si>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</si>
  <si>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</si>
  <si>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</si>
  <si>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</si>
  <si>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</si>
  <si>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</si>
  <si>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</si>
  <si>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</si>
  <si>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</si>
  <si>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</si>
  <si>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</si>
  <si>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</si>
  <si>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</si>
  <si>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</si>
  <si>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</si>
  <si>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</si>
  <si>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</si>
  <si>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</si>
  <si>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</si>
  <si>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</si>
  <si>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</si>
  <si>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</si>
  <si>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</si>
  <si>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</si>
  <si>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</si>
  <si>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</si>
  <si>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</si>
  <si>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</si>
  <si>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</si>
  <si>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</si>
  <si>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</si>
  <si>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</si>
  <si>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</si>
  <si>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</si>
  <si>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</si>
  <si>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</si>
  <si>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</si>
  <si>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</si>
  <si>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</si>
  <si>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</si>
  <si>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</si>
  <si>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</si>
  <si>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</si>
  <si>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</si>
  <si>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</si>
  <si>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</si>
  <si>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</si>
  <si>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</si>
  <si>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</si>
  <si>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</si>
  <si>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</si>
  <si>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</si>
  <si>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</si>
  <si>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</si>
  <si>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</si>
  <si>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</si>
  <si>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</si>
  <si>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</si>
  <si>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</si>
  <si>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</si>
  <si>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</si>
  <si>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</si>
  <si>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</si>
  <si>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</si>
  <si>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</si>
  <si>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</si>
  <si>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</si>
  <si>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</si>
  <si>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</si>
  <si>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</si>
  <si>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</si>
  <si>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</si>
  <si>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</si>
  <si>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</si>
  <si>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</si>
  <si>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</si>
  <si>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</si>
  <si>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</si>
  <si>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</si>
  <si>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</si>
  <si>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</si>
  <si>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</si>
  <si>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</si>
  <si>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</si>
  <si>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</si>
  <si>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</si>
  <si>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</si>
  <si>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</si>
  <si>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</si>
  <si>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</si>
  <si>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</si>
  <si>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</si>
  <si>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</si>
  <si>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</si>
  <si>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</si>
  <si>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</si>
  <si>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</si>
  <si>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</si>
  <si>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</si>
  <si>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</si>
  <si>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</si>
  <si>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</si>
  <si>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</si>
  <si>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</si>
  <si>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</si>
  <si>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</si>
  <si>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</si>
  <si>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</si>
  <si>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</si>
  <si>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</si>
  <si>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</si>
  <si>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</si>
  <si>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</si>
  <si>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</si>
  <si>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</si>
  <si>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</si>
  <si>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</si>
  <si>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</si>
  <si>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</si>
  <si>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</si>
  <si>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</si>
  <si>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</si>
  <si>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</si>
  <si>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</si>
  <si>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</si>
  <si>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</si>
  <si>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</si>
  <si>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</si>
  <si>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</si>
  <si>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</si>
  <si>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</si>
  <si>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</si>
  <si>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</si>
  <si>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</si>
  <si>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</si>
  <si>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</si>
  <si>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</si>
  <si>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</si>
  <si>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</si>
  <si>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</si>
  <si>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</si>
  <si>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</si>
  <si>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</si>
  <si>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</si>
  <si>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</si>
  <si>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</si>
  <si>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</si>
  <si>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</si>
  <si>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</si>
  <si>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</si>
  <si>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</si>
  <si>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</si>
  <si>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</si>
  <si>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</si>
  <si>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</si>
  <si>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</si>
  <si>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</si>
  <si>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</si>
  <si>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</si>
  <si>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</si>
  <si>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</si>
  <si>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</si>
  <si>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</si>
  <si>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</si>
  <si>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</si>
  <si>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</si>
  <si>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</si>
  <si>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</si>
  <si>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</si>
  <si>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</si>
  <si>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</si>
  <si>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</si>
  <si>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</si>
  <si>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</si>
  <si>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</si>
  <si>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</si>
  <si>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</si>
  <si>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</si>
  <si>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</si>
  <si>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</si>
  <si>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</si>
  <si>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</si>
  <si>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</si>
  <si>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</si>
  <si>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</si>
  <si>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</si>
  <si>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</si>
  <si>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</si>
  <si>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</si>
  <si>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</si>
  <si>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</si>
  <si>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</si>
  <si>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</si>
  <si>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</si>
  <si>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</si>
  <si>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</si>
  <si>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</si>
  <si>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</si>
  <si>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</si>
  <si>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</si>
  <si>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</si>
  <si>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</si>
  <si>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</si>
  <si>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</si>
  <si>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</si>
  <si>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</si>
  <si>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</si>
  <si>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</si>
  <si>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</si>
  <si>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</si>
  <si>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</si>
  <si>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</si>
  <si>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</si>
  <si>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</si>
  <si>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</si>
  <si>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</si>
  <si>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</si>
  <si>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</si>
  <si>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</si>
  <si>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</si>
  <si>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</si>
  <si>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</si>
  <si>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</si>
  <si>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</si>
  <si>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</si>
  <si>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</si>
  <si>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</si>
  <si>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</si>
  <si>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</si>
  <si>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</si>
  <si>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</si>
  <si>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</si>
  <si>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</si>
  <si>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</si>
  <si>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</si>
  <si>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</si>
  <si>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</si>
  <si>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</si>
  <si>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</si>
  <si>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</si>
  <si>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</si>
  <si>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</si>
  <si>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</si>
  <si>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</si>
  <si>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</si>
  <si>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</si>
  <si>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</si>
  <si>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</si>
  <si>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</si>
  <si>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</si>
  <si>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</si>
  <si>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</si>
  <si>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</si>
  <si>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</si>
  <si>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</si>
  <si>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</si>
  <si>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</si>
  <si>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</si>
  <si>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</si>
  <si>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</si>
  <si>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</si>
  <si>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</si>
  <si>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</si>
  <si>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</si>
  <si>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</si>
  <si>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</si>
  <si>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</si>
  <si>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</si>
  <si>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</si>
  <si>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</si>
  <si>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</si>
  <si>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</si>
  <si>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</si>
  <si>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</si>
  <si>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</si>
  <si>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</si>
  <si>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</si>
  <si>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</si>
  <si>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</si>
  <si>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</si>
  <si>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</si>
  <si>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</si>
  <si>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</si>
  <si>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</si>
  <si>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</si>
  <si>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</si>
  <si>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</si>
  <si>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</si>
  <si>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</si>
  <si>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</si>
  <si>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</si>
  <si>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</si>
  <si>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</si>
  <si>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</si>
  <si>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</si>
  <si>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</si>
  <si>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</si>
  <si>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</si>
  <si>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</si>
  <si>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</si>
  <si>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</si>
  <si>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</si>
  <si>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</si>
  <si>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</si>
  <si>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</si>
  <si>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</si>
  <si>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</si>
  <si>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</si>
  <si>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</si>
  <si>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</si>
  <si>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</si>
  <si>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</si>
  <si>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</si>
  <si>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</si>
  <si>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</si>
  <si>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</si>
  <si>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</si>
  <si>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</si>
  <si>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</si>
  <si>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</si>
  <si>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</si>
  <si>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</si>
  <si>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</si>
  <si>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</si>
  <si>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</si>
  <si>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</si>
  <si>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</si>
  <si>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</si>
  <si>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</si>
  <si>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</si>
  <si>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</si>
  <si>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</si>
  <si>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</si>
  <si>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</si>
  <si>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</si>
  <si>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</si>
  <si>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</si>
  <si>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</si>
  <si>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</si>
  <si>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</si>
  <si>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</si>
  <si>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</si>
  <si>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</si>
  <si>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</si>
  <si>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</si>
  <si>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</si>
  <si>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</si>
  <si>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</si>
  <si>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</si>
  <si>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</si>
  <si>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</si>
  <si>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</si>
  <si>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</si>
  <si>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</si>
  <si>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</si>
  <si>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</si>
  <si>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</si>
  <si>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</si>
  <si>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</si>
  <si>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</si>
  <si>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</si>
  <si>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</si>
  <si>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</si>
  <si>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</si>
  <si>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</si>
  <si>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</si>
  <si>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</si>
  <si>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</si>
  <si>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</si>
  <si>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</si>
  <si>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</si>
  <si>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</si>
  <si>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</si>
  <si>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</si>
  <si>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</si>
  <si>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</si>
  <si>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</si>
  <si>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</si>
  <si>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</si>
  <si>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</si>
  <si>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</si>
  <si>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</si>
  <si>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</si>
  <si>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</si>
  <si>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</si>
  <si>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</si>
  <si>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</si>
  <si>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</si>
  <si>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</si>
  <si>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</si>
  <si>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</si>
  <si>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</si>
  <si>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</si>
  <si>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</si>
  <si>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</si>
  <si>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</si>
  <si>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</si>
  <si>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</si>
  <si>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</si>
  <si>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</si>
  <si>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</si>
  <si>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</si>
  <si>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</si>
  <si>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</si>
  <si>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</si>
  <si>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</si>
  <si>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</si>
  <si>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</si>
  <si>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</si>
  <si>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</si>
  <si>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</si>
  <si>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</si>
  <si>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</si>
  <si>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</si>
  <si>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</si>
  <si>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</si>
  <si>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</si>
  <si>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</si>
  <si>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</si>
  <si>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</si>
  <si>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</si>
  <si>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</si>
  <si>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</si>
  <si>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</si>
  <si>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</si>
  <si>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</si>
  <si>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</si>
  <si>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</si>
  <si>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</si>
  <si>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</si>
  <si>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</si>
  <si>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</si>
  <si>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</si>
  <si>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</si>
  <si>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</si>
  <si>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</si>
  <si>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</si>
  <si>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</si>
  <si>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</si>
  <si>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</si>
  <si>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</si>
  <si>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</si>
  <si>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</si>
  <si>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</si>
  <si>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</si>
  <si>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</si>
  <si>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</si>
  <si>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</si>
  <si>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</si>
  <si>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</si>
  <si>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</si>
  <si>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</si>
  <si>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</si>
  <si>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</si>
  <si>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</si>
  <si>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</si>
  <si>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</si>
  <si>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</si>
  <si>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</si>
  <si>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</si>
  <si>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</si>
  <si>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</si>
  <si>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</si>
  <si>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</si>
  <si>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</si>
  <si>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</si>
  <si>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</si>
  <si>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</si>
  <si>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</si>
  <si>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</si>
  <si>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</si>
  <si>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</si>
  <si>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</si>
  <si>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</si>
  <si>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</si>
  <si>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</si>
  <si>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</si>
  <si>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</si>
  <si>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</si>
  <si>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</si>
  <si>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</si>
  <si>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</si>
  <si>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</si>
  <si>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</si>
  <si>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</si>
  <si>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</si>
  <si>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</si>
  <si>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</si>
  <si>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</si>
  <si>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</si>
  <si>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</si>
  <si>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</si>
  <si>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</si>
  <si>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</si>
  <si>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</si>
  <si>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</si>
  <si>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</si>
  <si>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</si>
  <si>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</si>
  <si>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</si>
  <si>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</si>
  <si>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</si>
  <si>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</si>
  <si>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</si>
  <si>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</si>
  <si>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</si>
  <si>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</si>
  <si>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</si>
  <si>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</si>
  <si>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</si>
  <si>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</si>
  <si>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</si>
  <si>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</si>
  <si>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</si>
  <si>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</si>
  <si>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</si>
  <si>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</si>
  <si>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</si>
  <si>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</si>
  <si>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</si>
  <si>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</si>
  <si>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</si>
  <si>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</si>
  <si>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</si>
  <si>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</si>
  <si>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</si>
  <si>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</si>
  <si>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</si>
  <si>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</si>
  <si>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</si>
  <si>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</si>
  <si>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</si>
  <si>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</si>
  <si>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</si>
  <si>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</si>
  <si>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</si>
  <si>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</si>
  <si>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</si>
  <si>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</si>
  <si>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</si>
  <si>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</si>
  <si>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</si>
  <si>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</si>
  <si>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</si>
  <si>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</si>
  <si>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</si>
  <si>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</si>
  <si>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</si>
  <si>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</si>
  <si>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</si>
  <si>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</si>
  <si>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</si>
  <si>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</si>
  <si>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</si>
  <si>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</si>
  <si>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</si>
  <si>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</si>
  <si>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</si>
  <si>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</si>
  <si>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</si>
  <si>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</si>
  <si>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</si>
  <si>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</si>
  <si>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</si>
  <si>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</si>
  <si>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</si>
  <si>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</si>
  <si>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</si>
  <si>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</si>
  <si>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</si>
  <si>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</si>
  <si>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</si>
  <si>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</si>
  <si>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</si>
  <si>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</si>
  <si>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</si>
  <si>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</si>
  <si>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</si>
  <si>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</si>
  <si>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</si>
  <si>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</si>
  <si>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</si>
  <si>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</si>
  <si>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</si>
  <si>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</si>
  <si>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</si>
  <si>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</si>
  <si>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</si>
  <si>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</si>
  <si>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</si>
  <si>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</si>
  <si>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</si>
  <si>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</si>
  <si>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</si>
  <si>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</si>
  <si>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</si>
  <si>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</si>
  <si>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</si>
  <si>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</si>
  <si>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</si>
  <si>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</si>
  <si>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</si>
  <si>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</si>
  <si>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RSC1002     L4</t>
  </si>
  <si>
    <t>RSC1002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</si>
</sst>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RSC1002     L4</v>
      </c>
      <c r="Q5" s="348"/>
      <c r="R5" s="226"/>
      <c r="S5" s="226"/>
      <c r="T5" s="226"/>
      <c r="U5" s="349" t="s">
        <v>16</v>
      </c>
      <c r="V5" s="919">
        <f ca="1" xml:space="preserve"> TODAY()</f>
        <v>42355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2.1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2.31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15.799096296955362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2.2149999999999999</v>
      </c>
      <c r="P18" s="158"/>
      <c r="Q18" s="973" t="s">
        <v>302</v>
      </c>
      <c r="R18" s="974"/>
      <c r="S18" s="983"/>
      <c r="T18" s="254">
        <f>144-S15</f>
        <v>141.69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63.335046822966724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1.3165913580796136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2.2371499999999997</v>
      </c>
      <c r="P22" s="158"/>
      <c r="Q22" s="973" t="s">
        <v>296</v>
      </c>
      <c r="R22" s="974"/>
      <c r="S22" s="974"/>
      <c r="T22" s="203">
        <f>IF(S20="",,S20 - 1)</f>
        <v>62.335046822966724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15.799096296955362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0.25345447067402127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12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9.5899999999999999E-2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0.15755447067402129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374.01028093780036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2.31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63.335046822966724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62.335046822966724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14.400646168221014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192.50807710276268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216.00969252331521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0.25345447067402127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0.5322543884154447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263.99030747668479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3167.8836897202173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395.98546121502716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0.43467441720594652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395.98546121502716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0.25345447067402127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1044" t="s">
        <v>244</v>
      </c>
      <c r="M56" s="1045"/>
      <c r="N56" s="1045"/>
      <c r="O56" s="1046"/>
      <c r="P56" s="1047">
        <f>T30</f>
        <v>270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0.17741812947181487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9.7579971209498184E-2</v>
      </c>
      <c r="E62" s="146"/>
      <c r="F62" s="304">
        <v>68</v>
      </c>
      <c r="G62" s="180" t="s">
        <v>231</v>
      </c>
      <c r="H62" s="182"/>
      <c r="I62" s="181">
        <f>SUM(I53:I61)</f>
        <v>0.49902953735972277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0.43467441720594652</v>
      </c>
      <c r="E64" s="146"/>
      <c r="F64" s="165">
        <v>70</v>
      </c>
      <c r="G64" s="167" t="s">
        <v>352</v>
      </c>
      <c r="H64" s="166"/>
      <c r="I64" s="162">
        <f>+I63+I62</f>
        <v>0.51964362286723043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42355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0.44928980182133116</v>
      </c>
      <c r="F23" s="120">
        <f>E23</f>
        <v>0.44928980182133116</v>
      </c>
    </row>
    <row r="24" spans="2:28" x14ac:dyDescent="0.2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 x14ac:dyDescent="0.2">
      <c r="B25" s="121" t="s">
        <v>40</v>
      </c>
      <c r="C25" s="108"/>
      <c r="D25" s="361"/>
      <c r="E25" s="122">
        <f>Assembly!H97</f>
        <v>2.2414087307509406E-2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2.0614085507507606E-2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-0.51964362286723031</v>
      </c>
      <c r="F26" s="120">
        <f>F22-F23-F24-F25</f>
        <v>-0.51784362106722859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-0.51964362286723031</v>
      </c>
      <c r="F28" s="120">
        <f>F26-F27</f>
        <v>-0.51784362106722859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0.44928980182133116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2.2414087307509406E-2</v>
      </c>
      <c r="H34" s="327">
        <f>'Machined Part #1'!I64</f>
        <v>0.51964362286723043</v>
      </c>
      <c r="I34" s="327"/>
      <c r="J34" s="843">
        <f t="shared" ref="J34:J43" si="1">$H34</f>
        <v>0.51964362286723043</v>
      </c>
      <c r="K34" s="811"/>
      <c r="L34" s="327"/>
      <c r="M34" s="327">
        <f t="shared" ref="M34:M43" si="2">$H34</f>
        <v>0.51964362286723043</v>
      </c>
      <c r="N34" s="811"/>
      <c r="O34" s="327"/>
      <c r="P34" s="327">
        <f t="shared" ref="P34:P43" si="3">$H34</f>
        <v>0.51964362286723043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0.51964362286723043</v>
      </c>
      <c r="I44" s="467"/>
      <c r="J44" s="846">
        <f>SUM(J34:J43)</f>
        <v>0.51964362286723043</v>
      </c>
      <c r="K44" s="813"/>
      <c r="L44" s="467"/>
      <c r="M44" s="467">
        <f>SUM(M34:M43)</f>
        <v>0.51964362286723043</v>
      </c>
      <c r="N44" s="813"/>
      <c r="O44" s="467"/>
      <c r="P44" s="467">
        <f>SUM(P34:P43)</f>
        <v>0.51964362286723043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0.44928980182133116</v>
      </c>
      <c r="I95" s="478"/>
      <c r="J95" s="861">
        <f>J65+SUM(F46:F55)+SUM(F34:F43)+J32</f>
        <v>4.7939733738389785E-2</v>
      </c>
      <c r="K95" s="816"/>
      <c r="L95" s="478"/>
      <c r="M95" s="478">
        <f>M65+SUM(G46:G55)+SUM(G34:G43)+M32</f>
        <v>2.2414087307509406E-2</v>
      </c>
      <c r="N95" s="816"/>
      <c r="O95" s="478"/>
      <c r="P95" s="478">
        <f>P65+SUM(H46:H55)+SUM(H34:H43)+P32</f>
        <v>0.51964362286723043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2">
        <f>J80+SUM(G46:G55)+SUM(G34:G43)</f>
        <v>2.2414087307509406E-2</v>
      </c>
      <c r="K96" s="822"/>
      <c r="L96" s="397"/>
      <c r="M96" s="397">
        <f>M80+SUM(H46:H55)+SUM(H34:H43)</f>
        <v>0.51964362286723043</v>
      </c>
      <c r="N96" s="822"/>
      <c r="O96" s="397"/>
      <c r="P96" s="397">
        <f>P80+SUM(J46:J55)+SUM(J34:J43)</f>
        <v>0.51964362286723043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2.2414087307509406E-2</v>
      </c>
      <c r="I97" s="326"/>
      <c r="J97" s="863">
        <f>J81+SUM(H46:H55)+SUM(H34:H43)+J91</f>
        <v>0.51964362286723043</v>
      </c>
      <c r="K97" s="815"/>
      <c r="L97" s="326"/>
      <c r="M97" s="326">
        <f>M81+SUM(J46:J55)+SUM(J34:J43)+M91</f>
        <v>0.51964362286723043</v>
      </c>
      <c r="N97" s="815"/>
      <c r="O97" s="326"/>
      <c r="P97" s="326">
        <f>P81+SUM(M46:M55)+SUM(M34:M43)+P91</f>
        <v>0.51964362286723043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0.51964362286723031</v>
      </c>
      <c r="I99" s="360"/>
      <c r="J99" s="865">
        <f>SUM(J95:J98)</f>
        <v>0.58999744391312958</v>
      </c>
      <c r="K99" s="817"/>
      <c r="L99" s="360"/>
      <c r="M99" s="360">
        <f>SUM(M95:M98)</f>
        <v>1.0617013330419702</v>
      </c>
      <c r="N99" s="817"/>
      <c r="O99" s="360"/>
      <c r="P99" s="360">
        <f>SUM(P95:P98)</f>
        <v>1.5589308686016912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2015-12-17T20:07:21Z</dcterms:modified>
</cp:coreProperties>
</file>