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<sst xmlns="http://schemas.openxmlformats.org/spreadsheetml/2006/main" count="3074" uniqueCount="712">
  <si>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</si>
  <si>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</si>
  <si>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</si>
  <si>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</si>
  <si>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</si>
  <si>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</si>
  <si>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</si>
  <si>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</si>
  <si>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</si>
  <si>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</si>
  <si>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</si>
  <si>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</si>
  <si>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</si>
  <si>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</si>
  <si>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</si>
  <si>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</si>
  <si>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</si>
  <si>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</si>
  <si>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</si>
  <si>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</si>
  <si>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</si>
  <si>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</si>
  <si>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</si>
  <si>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</si>
  <si>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</si>
  <si>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</si>
  <si>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</si>
  <si>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</si>
  <si>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</si>
  <si>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</si>
  <si>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</si>
  <si>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</si>
  <si>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</si>
  <si>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</si>
  <si>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</si>
  <si>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</si>
  <si>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</si>
  <si>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</si>
  <si>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</si>
  <si>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</si>
  <si>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</si>
  <si>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</si>
  <si>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</si>
  <si>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</si>
  <si>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</si>
  <si>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</si>
  <si>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</si>
  <si>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</si>
  <si>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</si>
  <si>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</si>
  <si>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</si>
  <si>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</si>
  <si>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</si>
  <si>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</si>
  <si>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</si>
  <si>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</si>
  <si>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</si>
  <si>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</si>
  <si>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</si>
  <si>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</si>
  <si>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</si>
  <si>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</si>
  <si>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</si>
  <si>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</si>
  <si>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</si>
  <si>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</si>
  <si>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</si>
  <si>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</si>
  <si>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</si>
  <si>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</si>
  <si>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</si>
  <si>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</si>
  <si>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</si>
  <si>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</si>
  <si>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</si>
  <si>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</si>
  <si>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</si>
  <si>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</si>
  <si>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</si>
  <si>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</si>
  <si>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</si>
  <si>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</si>
  <si>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</si>
  <si>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</si>
  <si>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</si>
  <si>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</si>
  <si>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</si>
  <si>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</si>
  <si>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</si>
  <si>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</si>
  <si>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</si>
  <si>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</si>
  <si>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</si>
  <si>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</si>
  <si>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</si>
  <si>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</si>
  <si>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</si>
  <si>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</si>
  <si>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</si>
  <si>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</si>
  <si>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</si>
  <si>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</si>
  <si>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</si>
  <si>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</si>
  <si>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</si>
  <si>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</si>
  <si>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</si>
  <si>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</si>
  <si>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</si>
  <si>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</si>
  <si>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</si>
  <si>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</si>
  <si>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</si>
  <si>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</si>
  <si>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</si>
  <si>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</si>
  <si>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</si>
  <si>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</si>
  <si>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</si>
  <si>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</si>
  <si>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</si>
  <si>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</si>
  <si>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</si>
  <si>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</si>
  <si>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</si>
  <si>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</si>
  <si>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</si>
  <si>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</si>
  <si>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</si>
  <si>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</si>
  <si>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</si>
  <si>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</si>
  <si>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</si>
  <si>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</si>
  <si>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</si>
  <si>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</si>
  <si>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</si>
  <si>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</si>
  <si>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</si>
  <si>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</si>
  <si>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</si>
  <si>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</si>
  <si>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</si>
  <si>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</si>
  <si>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</si>
  <si>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</si>
  <si>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</si>
  <si>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</si>
  <si>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</si>
  <si>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</si>
  <si>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</si>
  <si>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</si>
  <si>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</si>
  <si>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</si>
  <si>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</si>
  <si>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</si>
  <si>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</si>
  <si>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</si>
  <si>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</si>
  <si>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</si>
  <si>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</si>
  <si>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</si>
  <si>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</si>
  <si>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</si>
  <si>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</si>
  <si>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</si>
  <si>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</si>
  <si>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</si>
  <si>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</si>
  <si>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</si>
  <si>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</si>
  <si>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</si>
  <si>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</si>
  <si>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</si>
  <si>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</si>
  <si>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</si>
  <si>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</si>
  <si>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</si>
  <si>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</si>
  <si>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</si>
  <si>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</si>
  <si>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</si>
  <si>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</si>
  <si>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</si>
  <si>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</si>
  <si>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</si>
  <si>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</si>
  <si>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</si>
  <si>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</si>
  <si>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</si>
  <si>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</si>
  <si>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</si>
  <si>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</si>
  <si>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</si>
  <si>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</si>
  <si>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</si>
  <si>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</si>
  <si>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</si>
  <si>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</si>
  <si>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</si>
  <si>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</si>
  <si>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</si>
  <si>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</si>
  <si>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</si>
  <si>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</si>
  <si>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</si>
  <si>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</si>
  <si>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</si>
  <si>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</si>
  <si>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</si>
  <si>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</si>
  <si>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</si>
  <si>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</si>
  <si>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</si>
  <si>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</si>
  <si>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</si>
  <si>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</si>
  <si>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</si>
  <si>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</si>
  <si>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</si>
  <si>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</si>
  <si>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</si>
  <si>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</si>
  <si>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</si>
  <si>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</si>
  <si>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</si>
  <si>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</si>
  <si>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</si>
  <si>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</si>
  <si>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</si>
  <si>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</si>
  <si>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</si>
  <si>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</si>
  <si>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</si>
  <si>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</si>
  <si>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</si>
  <si>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</si>
  <si>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</si>
  <si>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</si>
  <si>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</si>
  <si>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</si>
  <si>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</si>
  <si>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</si>
  <si>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</si>
  <si>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</si>
  <si>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</si>
  <si>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</si>
  <si>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</si>
  <si>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</si>
  <si>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</si>
  <si>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</si>
  <si>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</si>
  <si>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</si>
  <si>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</si>
  <si>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</si>
  <si>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</si>
  <si>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</si>
  <si>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</si>
  <si>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</si>
  <si>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</si>
  <si>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</si>
  <si>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</si>
  <si>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</si>
  <si>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</si>
  <si>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</si>
  <si>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</si>
  <si>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</si>
  <si>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</si>
  <si>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</si>
  <si>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</si>
  <si>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</si>
  <si>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</si>
  <si>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</si>
  <si>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</si>
  <si>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</si>
  <si>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</si>
  <si>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</si>
  <si>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</si>
  <si>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</si>
  <si>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</si>
  <si>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</si>
  <si>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</si>
  <si>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</si>
  <si>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</si>
  <si>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</si>
  <si>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</si>
  <si>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</si>
  <si>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</si>
  <si>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</si>
  <si>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</si>
  <si>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</si>
  <si>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</si>
  <si>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</si>
  <si>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</si>
  <si>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</si>
  <si>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</si>
  <si>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</si>
  <si>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</si>
  <si>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</si>
  <si>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</si>
  <si>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</si>
  <si>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</si>
  <si>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</si>
  <si>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</si>
  <si>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</si>
  <si>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</si>
  <si>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</si>
  <si>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</si>
  <si>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</si>
  <si>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</si>
  <si>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</si>
  <si>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</si>
  <si>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</si>
  <si>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</si>
  <si>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</si>
  <si>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</si>
  <si>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</si>
  <si>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</si>
  <si>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</si>
  <si>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</si>
  <si>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</si>
  <si>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</si>
  <si>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</si>
  <si>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</si>
  <si>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</si>
  <si>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</si>
  <si>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</si>
  <si>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</si>
  <si>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</si>
  <si>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</si>
  <si>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</si>
  <si>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</si>
  <si>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</si>
  <si>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</si>
  <si>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</si>
  <si>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</si>
  <si>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</si>
  <si>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</si>
  <si>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</si>
  <si>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</si>
  <si>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</si>
  <si>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</si>
  <si>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</si>
  <si>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</si>
  <si>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</si>
  <si>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</si>
  <si>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</si>
  <si>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</si>
  <si>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</si>
  <si>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</si>
  <si>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</si>
  <si>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</si>
  <si>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</si>
  <si>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</si>
  <si>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</si>
  <si>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</si>
  <si>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</si>
  <si>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</si>
  <si>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</si>
  <si>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</si>
  <si>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</si>
  <si>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</si>
  <si>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</si>
  <si>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</si>
  <si>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</si>
  <si>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</si>
  <si>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</si>
  <si>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</si>
  <si>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</si>
  <si>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</si>
  <si>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</si>
  <si>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</si>
  <si>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</si>
  <si>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</si>
  <si>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</si>
  <si>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</si>
  <si>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</si>
  <si>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</si>
  <si>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</si>
  <si>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</si>
  <si>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</si>
  <si>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</si>
  <si>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</si>
  <si>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</si>
  <si>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</si>
  <si>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</si>
  <si>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</si>
  <si>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</si>
  <si>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</si>
  <si>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</si>
  <si>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</si>
  <si>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</si>
  <si>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</si>
  <si>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</si>
  <si>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</si>
  <si>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</si>
  <si>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</si>
  <si>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</si>
  <si>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</si>
  <si>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</si>
  <si>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</si>
  <si>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</si>
  <si>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</si>
  <si>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</si>
  <si>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</si>
  <si>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</si>
  <si>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</si>
  <si>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</si>
  <si>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</si>
  <si>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</si>
  <si>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</si>
  <si>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</si>
  <si>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</si>
  <si>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</si>
  <si>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</si>
  <si>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</si>
  <si>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</si>
  <si>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</si>
  <si>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</si>
  <si>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</si>
  <si>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</si>
  <si>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</si>
  <si>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</si>
  <si>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</si>
  <si>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</si>
  <si>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</si>
  <si>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</si>
  <si>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</si>
  <si>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</si>
  <si>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</si>
  <si>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</si>
  <si>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</si>
  <si>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</si>
  <si>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</si>
  <si>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</si>
  <si>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</si>
  <si>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</si>
  <si>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</si>
  <si>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</si>
  <si>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</si>
  <si>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</si>
  <si>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</si>
  <si>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</si>
  <si>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</si>
  <si>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</si>
  <si>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</si>
  <si>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</si>
  <si>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</si>
  <si>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</si>
  <si>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</si>
  <si>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</si>
  <si>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</si>
  <si>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</si>
  <si>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</si>
  <si>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</si>
  <si>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</si>
  <si>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</si>
  <si>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</si>
  <si>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</si>
  <si>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</si>
  <si>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</si>
  <si>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</si>
  <si>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</si>
  <si>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</si>
  <si>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</si>
  <si>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</si>
  <si>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</si>
  <si>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</si>
  <si>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</si>
  <si>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</si>
  <si>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</si>
  <si>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</si>
  <si>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</si>
  <si>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</si>
  <si>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</si>
  <si>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</si>
  <si>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</si>
  <si>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</si>
  <si>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</si>
  <si>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</si>
  <si>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</si>
  <si>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</si>
  <si>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</si>
  <si>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</si>
  <si>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</si>
  <si>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</si>
  <si>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</si>
  <si>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</si>
  <si>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</si>
  <si>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</si>
  <si>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</si>
  <si>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</si>
  <si>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</si>
  <si>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</si>
  <si>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</si>
  <si>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</si>
  <si>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</si>
  <si>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</si>
  <si>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</si>
  <si>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</si>
  <si>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</si>
  <si>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</si>
  <si>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</si>
  <si>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</si>
  <si>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</si>
  <si>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</si>
  <si>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</si>
  <si>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</si>
  <si>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</si>
  <si>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</si>
  <si>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</si>
  <si>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</si>
  <si>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</si>
  <si>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</si>
  <si>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</si>
  <si>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</si>
  <si>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</si>
  <si>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</si>
  <si>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</si>
  <si>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</si>
  <si>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</si>
  <si>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</si>
  <si>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</si>
  <si>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</si>
  <si>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</si>
  <si>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</si>
  <si>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</si>
  <si>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</si>
  <si>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</si>
  <si>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</si>
  <si>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</si>
  <si>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</si>
  <si>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</si>
  <si>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</si>
  <si>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</si>
  <si>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</si>
  <si>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</si>
  <si>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</si>
  <si>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</si>
  <si>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</si>
  <si>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</si>
  <si>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</si>
  <si>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</si>
  <si>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</si>
  <si>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</si>
  <si>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</si>
  <si>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</si>
  <si>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</si>
  <si>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</si>
  <si>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</si>
  <si>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</si>
  <si>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</si>
  <si>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</si>
  <si>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</si>
  <si>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</si>
  <si>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</si>
  <si>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</si>
  <si>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</si>
  <si>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</si>
  <si>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</si>
  <si>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</si>
  <si>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</si>
  <si>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</si>
  <si>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</si>
  <si>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</si>
  <si>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</si>
  <si>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</si>
  <si>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</si>
  <si>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</si>
  <si>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</si>
  <si>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</si>
  <si>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</si>
  <si>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</si>
  <si>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</si>
  <si>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</si>
  <si>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</si>
  <si>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</si>
  <si>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</si>
  <si>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</si>
  <si>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</si>
  <si>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</si>
  <si>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</si>
  <si>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</si>
  <si>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</si>
  <si>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</si>
  <si>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</si>
  <si>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</si>
  <si>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</si>
  <si>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</si>
  <si>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</si>
  <si>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</si>
  <si>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</si>
  <si>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</si>
  <si>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</si>
  <si>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</si>
  <si>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</si>
  <si>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</si>
  <si>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</si>
  <si>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</si>
  <si>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</si>
  <si>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</si>
  <si>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</si>
  <si>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</si>
  <si>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</si>
  <si>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</si>
  <si>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</si>
  <si>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</si>
  <si>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</si>
  <si>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</si>
  <si>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</si>
  <si>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</si>
  <si>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</si>
  <si>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</si>
  <si>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</si>
  <si>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</si>
  <si>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</si>
  <si>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</si>
  <si>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</si>
  <si>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</si>
  <si>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</si>
  <si>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</si>
  <si>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</si>
  <si>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</si>
  <si>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</si>
  <si>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</si>
  <si>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</si>
  <si>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</si>
  <si>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</si>
  <si>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</si>
  <si>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</si>
  <si>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</si>
  <si>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</si>
  <si>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</si>
  <si>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</si>
  <si>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</si>
  <si>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</si>
  <si>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</si>
  <si>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</si>
  <si>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</si>
  <si>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</si>
  <si>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</si>
  <si>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</si>
  <si>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</si>
  <si>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</si>
  <si>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</si>
  <si>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</si>
  <si>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</si>
  <si>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</si>
  <si>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</si>
  <si>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</si>
  <si>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</si>
  <si>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</si>
  <si>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</si>
  <si>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</si>
  <si>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</si>
  <si>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</si>
  <si>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</si>
  <si>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</si>
  <si>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</si>
  <si>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</si>
  <si>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</si>
  <si>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</si>
  <si>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</si>
  <si>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</si>
  <si>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</si>
  <si>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</si>
  <si>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</si>
  <si>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</si>
  <si>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</si>
  <si>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</si>
  <si>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</si>
  <si>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</si>
  <si>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</si>
  <si>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</si>
  <si>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</si>
  <si>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</si>
  <si>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</si>
  <si>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</si>
  <si>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</si>
  <si>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</si>
  <si>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</si>
  <si>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</si>
  <si>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</si>
  <si>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</si>
  <si>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</si>
  <si>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</si>
  <si>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</si>
  <si>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</si>
  <si>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</si>
  <si>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</si>
  <si>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</si>
  <si>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</si>
  <si>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</si>
  <si>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</si>
  <si>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</si>
  <si>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</si>
  <si>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</si>
  <si>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</si>
  <si>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</si>
  <si>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</si>
  <si>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</si>
  <si>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</si>
  <si>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</si>
  <si>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</si>
  <si>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</si>
  <si>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</si>
  <si>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</si>
  <si>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</si>
  <si>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SP2509 </t>
  </si>
  <si>
    <t>SP2509</t>
  </si>
  <si>
    <t>SPECIAL LENGTH PER KM</t>
  </si>
  <si>
    <t>Add .156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</si>
</sst>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2" fillId="22" borderId="0" xfId="0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7" t="s">
        <v>708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SP2509 </v>
      </c>
      <c r="Q5" s="348"/>
      <c r="R5" s="226"/>
      <c r="S5" s="226"/>
      <c r="T5" s="226"/>
      <c r="U5" s="349" t="s">
        <v>16</v>
      </c>
      <c r="V5" s="919">
        <f ca="1" xml:space="preserve"> TODAY()</f>
        <v>41941</v>
      </c>
      <c r="W5" s="158"/>
      <c r="X5" s="158"/>
      <c r="Y5" s="158"/>
    </row>
    <row r="6" spans="1:29" ht="18.75" thickBot="1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6" t="s">
        <v>317</v>
      </c>
      <c r="C8" s="992" t="s">
        <v>23</v>
      </c>
      <c r="D8" s="101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459" t="s">
        <v>710</v>
      </c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17"/>
      <c r="C9" s="993"/>
      <c r="D9" s="1018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17"/>
      <c r="C10" s="993"/>
      <c r="D10" s="101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17"/>
      <c r="C11" s="993"/>
      <c r="D11" s="1018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17"/>
      <c r="C12" s="993"/>
      <c r="D12" s="101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17"/>
      <c r="C13" s="993"/>
      <c r="D13" s="101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8">
        <v>1.216</v>
      </c>
      <c r="P13" s="935" t="s">
        <v>711</v>
      </c>
      <c r="Q13" s="1001" t="s">
        <v>312</v>
      </c>
      <c r="R13" s="970"/>
      <c r="S13" s="1015">
        <f>+C20</f>
        <v>0.40600000000000003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17"/>
      <c r="C14" s="993"/>
      <c r="D14" s="101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6" t="s">
        <v>306</v>
      </c>
      <c r="C15" s="992" t="s">
        <v>343</v>
      </c>
      <c r="D15" s="102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8" t="s">
        <v>309</v>
      </c>
      <c r="M15" s="969"/>
      <c r="N15" s="252"/>
      <c r="O15" s="789">
        <v>6.5000000000000002E-2</v>
      </c>
      <c r="P15" s="158"/>
      <c r="Q15" s="1001" t="s">
        <v>308</v>
      </c>
      <c r="R15" s="970"/>
      <c r="S15" s="788">
        <v>1.3375999999999999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17"/>
      <c r="C16" s="993"/>
      <c r="D16" s="102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17"/>
      <c r="C17" s="993"/>
      <c r="D17" s="1020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7" t="s">
        <v>304</v>
      </c>
      <c r="R17" s="1008"/>
      <c r="S17" s="255">
        <f>+D23</f>
        <v>5.7232513065840491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17"/>
      <c r="C18" s="993"/>
      <c r="D18" s="102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8">
        <f>SUM(O13:O16)</f>
        <v>1.3009999999999999</v>
      </c>
      <c r="P18" s="158"/>
      <c r="Q18" s="1001" t="s">
        <v>302</v>
      </c>
      <c r="R18" s="969"/>
      <c r="S18" s="970"/>
      <c r="T18" s="254">
        <f>144-S15</f>
        <v>142.66239999999999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17"/>
      <c r="C19" s="1019"/>
      <c r="D19" s="102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0.40600000000000003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1" t="s">
        <v>299</v>
      </c>
      <c r="R20" s="970"/>
      <c r="S20" s="252">
        <f>IF(ISERROR(T18/O22),"",T18/O22)</f>
        <v>108.57025441206689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0.47693760888200409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1.3140099999999999</v>
      </c>
      <c r="P22" s="158"/>
      <c r="Q22" s="1001" t="s">
        <v>296</v>
      </c>
      <c r="R22" s="969"/>
      <c r="S22" s="969"/>
      <c r="T22" s="203">
        <f>IF(S20="",,S20 - 1)</f>
        <v>107.57025441206689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5.7232513065840491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8">
        <f>IF(ISERROR(S17/T22),,S17/T22)</f>
        <v>5.3204776151780049E-2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28" t="s">
        <v>289</v>
      </c>
      <c r="M27" s="1029"/>
      <c r="N27" s="1029"/>
      <c r="O27" s="1029"/>
      <c r="P27" s="1030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8">
        <v>8</v>
      </c>
      <c r="B28" s="990" t="s">
        <v>676</v>
      </c>
      <c r="C28" s="992" t="s">
        <v>324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934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9" t="s">
        <v>709</v>
      </c>
      <c r="N30" s="1039"/>
      <c r="O30" s="920">
        <v>8.4399999999999996E-3</v>
      </c>
      <c r="P30" s="158"/>
      <c r="Q30" s="931" t="s">
        <v>287</v>
      </c>
      <c r="R30" s="932"/>
      <c r="S30" s="933"/>
      <c r="T30" s="929">
        <f>IF(ISERROR(T29*0.9),"",T29*0.9)</f>
        <v>810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4.4764776151780053E-2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8"/>
      <c r="B34" s="990"/>
      <c r="C34" s="993"/>
      <c r="D34" s="995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7"/>
      <c r="P35" s="158"/>
      <c r="Q35" s="968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7" t="s">
        <v>706</v>
      </c>
      <c r="M37" s="1021" t="s">
        <v>704</v>
      </c>
      <c r="N37" s="102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1" t="s">
        <v>705</v>
      </c>
      <c r="N38" s="102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9" t="s">
        <v>274</v>
      </c>
      <c r="M42" s="1050"/>
      <c r="N42" s="1050"/>
      <c r="O42" s="1050"/>
      <c r="P42" s="105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645.4215264724013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1.3375999999999999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108.57025441206689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107.57025441206689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7.9244002001013243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112.67055252627922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118.86600300151986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5.3204776151780049E-2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0.11173002991873811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361.13399699848014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4333.6079639817617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5"/>
      <c r="G52" s="1026"/>
      <c r="H52" s="1026"/>
      <c r="I52" s="1027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541.70099549772021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9.1246191100302784E-2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3" t="s">
        <v>248</v>
      </c>
      <c r="M54" s="964"/>
      <c r="N54" s="964"/>
      <c r="O54" s="965"/>
      <c r="P54" s="972">
        <f>U52</f>
        <v>541.70099549772021</v>
      </c>
      <c r="Q54" s="973"/>
      <c r="R54" s="971" t="s">
        <v>702</v>
      </c>
      <c r="S54" s="323" t="s">
        <v>247</v>
      </c>
      <c r="T54" s="324"/>
      <c r="U54" s="324"/>
      <c r="V54" s="347">
        <f>O24</f>
        <v>5.3204776151780049E-2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963" t="s">
        <v>244</v>
      </c>
      <c r="M56" s="964"/>
      <c r="N56" s="964"/>
      <c r="O56" s="965"/>
      <c r="P56" s="966">
        <f>T30</f>
        <v>810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3.7243343306246034E-2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2.048383881843532E-2</v>
      </c>
      <c r="E62" s="146"/>
      <c r="F62" s="304">
        <v>68</v>
      </c>
      <c r="G62" s="180" t="s">
        <v>231</v>
      </c>
      <c r="H62" s="182"/>
      <c r="I62" s="181">
        <f>SUM(I53:I61)</f>
        <v>0.12484779126865884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9.1246191100302784E-2</v>
      </c>
      <c r="E64" s="146"/>
      <c r="F64" s="165">
        <v>70</v>
      </c>
      <c r="G64" s="167" t="s">
        <v>352</v>
      </c>
      <c r="H64" s="166"/>
      <c r="I64" s="162">
        <f>+I63+I62</f>
        <v>0.13262486356943617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0.1058615757156874</v>
      </c>
      <c r="F23" s="120">
        <f>E23</f>
        <v>0.1058615757156874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-0.13262486356943617</v>
      </c>
      <c r="F26" s="120">
        <f>F22-F23-F24-F25</f>
        <v>-0.13172486266943528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-0.13262486356943617</v>
      </c>
      <c r="F28" s="120">
        <f>F26-F27</f>
        <v>-0.13172486266943528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0.1058615757156874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0.13262486356943617</v>
      </c>
      <c r="I34" s="327"/>
      <c r="J34" s="843">
        <f t="shared" ref="J34:J43" si="1">$H34</f>
        <v>0.13262486356943617</v>
      </c>
      <c r="K34" s="811"/>
      <c r="L34" s="327"/>
      <c r="M34" s="327">
        <f t="shared" ref="M34:M43" si="2">$H34</f>
        <v>0.13262486356943617</v>
      </c>
      <c r="N34" s="811"/>
      <c r="O34" s="327"/>
      <c r="P34" s="327">
        <f t="shared" ref="P34:P43" si="3">$H34</f>
        <v>0.13262486356943617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0.13262486356943617</v>
      </c>
      <c r="I44" s="467"/>
      <c r="J44" s="846">
        <f>SUM(J34:J43)</f>
        <v>0.13262486356943617</v>
      </c>
      <c r="K44" s="813"/>
      <c r="L44" s="467"/>
      <c r="M44" s="467">
        <f>SUM(M34:M43)</f>
        <v>0.13262486356943617</v>
      </c>
      <c r="N44" s="813"/>
      <c r="O44" s="467"/>
      <c r="P44" s="467">
        <f>SUM(P34:P43)</f>
        <v>0.13262486356943617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0.1058615757156874</v>
      </c>
      <c r="I95" s="478"/>
      <c r="J95" s="861">
        <f>J65+SUM(F46:F55)+SUM(F34:F43)+J32</f>
        <v>1.8086214652970542E-2</v>
      </c>
      <c r="K95" s="816"/>
      <c r="L95" s="478"/>
      <c r="M95" s="478">
        <f>M65+SUM(G46:G55)+SUM(G34:G43)+M32</f>
        <v>8.677073200778233E-3</v>
      </c>
      <c r="N95" s="816"/>
      <c r="O95" s="478"/>
      <c r="P95" s="478">
        <f>P65+SUM(H46:H55)+SUM(H34:H43)+P32</f>
        <v>0.13262486356943617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2">
        <f>J80+SUM(G46:G55)+SUM(G34:G43)</f>
        <v>8.677073200778233E-3</v>
      </c>
      <c r="K96" s="822"/>
      <c r="L96" s="397"/>
      <c r="M96" s="397">
        <f>M80+SUM(H46:H55)+SUM(H34:H43)</f>
        <v>0.13262486356943617</v>
      </c>
      <c r="N96" s="822"/>
      <c r="O96" s="397"/>
      <c r="P96" s="397">
        <f>P80+SUM(J46:J55)+SUM(J34:J43)</f>
        <v>0.13262486356943617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3">
        <f>J81+SUM(H46:H55)+SUM(H34:H43)+J91</f>
        <v>0.13262486356943617</v>
      </c>
      <c r="K97" s="815"/>
      <c r="L97" s="326"/>
      <c r="M97" s="326">
        <f>M81+SUM(J46:J55)+SUM(J34:J43)+M91</f>
        <v>0.13262486356943617</v>
      </c>
      <c r="N97" s="815"/>
      <c r="O97" s="326"/>
      <c r="P97" s="326">
        <f>P81+SUM(M46:M55)+SUM(M34:M43)+P91</f>
        <v>0.13262486356943617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0.13262486356943617</v>
      </c>
      <c r="I99" s="360"/>
      <c r="J99" s="865">
        <f>SUM(J95:J98)</f>
        <v>0.15938815142318496</v>
      </c>
      <c r="K99" s="817"/>
      <c r="L99" s="360"/>
      <c r="M99" s="360">
        <f>SUM(M95:M98)</f>
        <v>0.27392680033965056</v>
      </c>
      <c r="N99" s="817"/>
      <c r="O99" s="360"/>
      <c r="P99" s="360">
        <f>SUM(P95:P98)</f>
        <v>0.39787459070830855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2014-10-29T19:34:26Z</dcterms:modified>
</cp:coreProperties>
</file>