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<sst xmlns="http://schemas.openxmlformats.org/spreadsheetml/2006/main" count="3066" uniqueCount="703">
  <si>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</si>
  <si>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</si>
  <si>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</si>
  <si>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</si>
  <si>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</si>
  <si>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</si>
  <si>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</si>
  <si>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</si>
  <si>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</si>
  <si>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</si>
  <si>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</si>
  <si>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</si>
  <si>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</si>
  <si>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</si>
  <si>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</si>
  <si>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</si>
  <si>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</si>
  <si>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</si>
  <si>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</si>
  <si>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</si>
  <si>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</si>
  <si>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</si>
  <si>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</si>
  <si>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</si>
  <si>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</si>
  <si>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</si>
  <si>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</si>
  <si>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</si>
  <si>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</si>
  <si>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</si>
  <si>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</si>
  <si>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</si>
  <si>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</si>
  <si>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</si>
  <si>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</si>
  <si>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</si>
  <si>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</si>
  <si>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</si>
  <si>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</si>
  <si>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</si>
  <si>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</si>
  <si>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</si>
  <si>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</si>
  <si>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</si>
  <si>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</si>
  <si>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</si>
  <si>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</si>
  <si>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</si>
  <si>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</si>
  <si>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</si>
  <si>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</si>
  <si>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</si>
  <si>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</si>
  <si>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</si>
  <si>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</si>
  <si>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</si>
  <si>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</si>
  <si>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</si>
  <si>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</si>
  <si>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</si>
  <si>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</si>
  <si>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</si>
  <si>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</si>
  <si>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</si>
  <si>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</si>
  <si>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</si>
  <si>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</si>
  <si>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</si>
  <si>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</si>
  <si>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</si>
  <si>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</si>
  <si>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</si>
  <si>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</si>
  <si>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</si>
  <si>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</si>
  <si>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</si>
  <si>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</si>
  <si>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</si>
  <si>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</si>
  <si>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</si>
  <si>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</si>
  <si>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</si>
  <si>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</si>
  <si>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</si>
  <si>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</si>
  <si>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</si>
  <si>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</si>
  <si>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</si>
  <si>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</si>
  <si>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</si>
  <si>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</si>
  <si>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</si>
  <si>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</si>
  <si>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</si>
  <si>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</si>
  <si>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</si>
  <si>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</si>
  <si>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</si>
  <si>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</si>
  <si>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</si>
  <si>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</si>
  <si>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</si>
  <si>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</si>
  <si>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</si>
  <si>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</si>
  <si>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</si>
  <si>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</si>
  <si>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</si>
  <si>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</si>
  <si>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</si>
  <si>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</si>
  <si>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</si>
  <si>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</si>
  <si>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</si>
  <si>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</si>
  <si>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</si>
  <si>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</si>
  <si>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</si>
  <si>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</si>
  <si>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</si>
  <si>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</si>
  <si>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</si>
  <si>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</si>
  <si>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</si>
  <si>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</si>
  <si>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</si>
  <si>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</si>
  <si>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</si>
  <si>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</si>
  <si>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</si>
  <si>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</si>
  <si>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</si>
  <si>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</si>
  <si>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</si>
  <si>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</si>
  <si>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</si>
  <si>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</si>
  <si>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</si>
  <si>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</si>
  <si>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</si>
  <si>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</si>
  <si>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</si>
  <si>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</si>
  <si>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</si>
  <si>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</si>
  <si>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</si>
  <si>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</si>
  <si>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</si>
  <si>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</si>
  <si>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</si>
  <si>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</si>
  <si>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</si>
  <si>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</si>
  <si>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</si>
  <si>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</si>
  <si>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</si>
  <si>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</si>
  <si>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</si>
  <si>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</si>
  <si>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</si>
  <si>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</si>
  <si>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</si>
  <si>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</si>
  <si>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</si>
  <si>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</si>
  <si>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</si>
  <si>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</si>
  <si>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</si>
  <si>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</si>
  <si>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</si>
  <si>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</si>
  <si>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</si>
  <si>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</si>
  <si>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</si>
  <si>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</si>
  <si>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</si>
  <si>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</si>
  <si>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</si>
  <si>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</si>
  <si>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</si>
  <si>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</si>
  <si>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</si>
  <si>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</si>
  <si>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</si>
  <si>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</si>
  <si>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</si>
  <si>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</si>
  <si>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</si>
  <si>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</si>
  <si>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</si>
  <si>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</si>
  <si>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</si>
  <si>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</si>
  <si>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</si>
  <si>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</si>
  <si>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</si>
  <si>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</si>
  <si>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</si>
  <si>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</si>
  <si>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</si>
  <si>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</si>
  <si>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</si>
  <si>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</si>
  <si>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</si>
  <si>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</si>
  <si>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</si>
  <si>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</si>
  <si>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</si>
  <si>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</si>
  <si>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</si>
  <si>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</si>
  <si>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</si>
  <si>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</si>
  <si>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</si>
  <si>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</si>
  <si>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</si>
  <si>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</si>
  <si>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</si>
  <si>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</si>
  <si>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</si>
  <si>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</si>
  <si>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</si>
  <si>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</si>
  <si>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</si>
  <si>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</si>
  <si>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</si>
  <si>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</si>
  <si>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</si>
  <si>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</si>
  <si>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</si>
  <si>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</si>
  <si>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</si>
  <si>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</si>
  <si>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</si>
  <si>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</si>
  <si>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</si>
  <si>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</si>
  <si>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</si>
  <si>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</si>
  <si>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</si>
  <si>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</si>
  <si>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</si>
  <si>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</si>
  <si>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</si>
  <si>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</si>
  <si>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</si>
  <si>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</si>
  <si>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</si>
  <si>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</si>
  <si>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</si>
  <si>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</si>
  <si>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</si>
  <si>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</si>
  <si>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</si>
  <si>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</si>
  <si>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</si>
  <si>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</si>
  <si>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</si>
  <si>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</si>
  <si>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</si>
  <si>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</si>
  <si>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</si>
  <si>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</si>
  <si>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</si>
  <si>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</si>
  <si>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</si>
  <si>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</si>
  <si>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</si>
  <si>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</si>
  <si>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</si>
  <si>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</si>
  <si>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</si>
  <si>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</si>
  <si>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</si>
  <si>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</si>
  <si>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</si>
  <si>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</si>
  <si>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</si>
  <si>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</si>
  <si>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</si>
  <si>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</si>
  <si>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</si>
  <si>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</si>
  <si>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</si>
  <si>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</si>
  <si>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</si>
  <si>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</si>
  <si>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</si>
  <si>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</si>
  <si>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</si>
  <si>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</si>
  <si>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</si>
  <si>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</si>
  <si>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</si>
  <si>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</si>
  <si>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</si>
  <si>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</si>
  <si>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</si>
  <si>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</si>
  <si>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</si>
  <si>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</si>
  <si>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</si>
  <si>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</si>
  <si>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</si>
  <si>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</si>
  <si>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</si>
  <si>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</si>
  <si>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</si>
  <si>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</si>
  <si>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</si>
  <si>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</si>
  <si>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</si>
  <si>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</si>
  <si>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</si>
  <si>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</si>
  <si>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</si>
  <si>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</si>
  <si>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</si>
  <si>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</si>
  <si>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</si>
  <si>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</si>
  <si>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</si>
  <si>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</si>
  <si>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</si>
  <si>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</si>
  <si>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</si>
  <si>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</si>
  <si>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</si>
  <si>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</si>
  <si>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</si>
  <si>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</si>
  <si>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</si>
  <si>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</si>
  <si>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</si>
  <si>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</si>
  <si>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</si>
  <si>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</si>
  <si>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</si>
  <si>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</si>
  <si>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</si>
  <si>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</si>
  <si>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</si>
  <si>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</si>
  <si>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</si>
  <si>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</si>
  <si>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</si>
  <si>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</si>
  <si>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</si>
  <si>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</si>
  <si>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</si>
  <si>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</si>
  <si>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</si>
  <si>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</si>
  <si>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</si>
  <si>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</si>
  <si>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</si>
  <si>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</si>
  <si>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</si>
  <si>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</si>
  <si>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</si>
  <si>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</si>
  <si>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</si>
  <si>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</si>
  <si>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</si>
  <si>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</si>
  <si>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</si>
  <si>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</si>
  <si>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</si>
  <si>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</si>
  <si>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</si>
  <si>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</si>
  <si>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</si>
  <si>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</si>
  <si>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</si>
  <si>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</si>
  <si>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</si>
  <si>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</si>
  <si>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</si>
  <si>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</si>
  <si>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</si>
  <si>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</si>
  <si>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</si>
  <si>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</si>
  <si>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</si>
  <si>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</si>
  <si>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</si>
  <si>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</si>
  <si>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</si>
  <si>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</si>
  <si>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</si>
  <si>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</si>
  <si>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</si>
  <si>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</si>
  <si>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</si>
  <si>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</si>
  <si>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</si>
  <si>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</si>
  <si>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</si>
  <si>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</si>
  <si>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</si>
  <si>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</si>
  <si>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</si>
  <si>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</si>
  <si>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</si>
  <si>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</si>
  <si>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</si>
  <si>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</si>
  <si>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</si>
  <si>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</si>
  <si>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</si>
  <si>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</si>
  <si>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</si>
  <si>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</si>
  <si>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</si>
  <si>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</si>
  <si>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</si>
  <si>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</si>
  <si>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</si>
  <si>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</si>
  <si>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</si>
  <si>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</si>
  <si>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</si>
  <si>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</si>
  <si>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</si>
  <si>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</si>
  <si>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</si>
  <si>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</si>
  <si>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</si>
  <si>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</si>
  <si>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</si>
  <si>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</si>
  <si>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</si>
  <si>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</si>
  <si>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</si>
  <si>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</si>
  <si>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</si>
  <si>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</si>
  <si>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</si>
  <si>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</si>
  <si>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</si>
  <si>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</si>
  <si>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</si>
  <si>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</si>
  <si>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</si>
  <si>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</si>
  <si>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</si>
  <si>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</si>
  <si>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</si>
  <si>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</si>
  <si>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</si>
  <si>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</si>
  <si>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</si>
  <si>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</si>
  <si>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</si>
  <si>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</si>
  <si>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</si>
  <si>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</si>
  <si>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</si>
  <si>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</si>
  <si>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</si>
  <si>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</si>
  <si>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</si>
  <si>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</si>
  <si>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</si>
  <si>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</si>
  <si>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</si>
  <si>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</si>
  <si>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</si>
  <si>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</si>
  <si>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</si>
  <si>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</si>
  <si>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</si>
  <si>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</si>
  <si>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</si>
  <si>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</si>
  <si>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</si>
  <si>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</si>
  <si>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</si>
  <si>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</si>
  <si>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</si>
  <si>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</si>
  <si>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</si>
  <si>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</si>
  <si>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</si>
  <si>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</si>
  <si>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</si>
  <si>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</si>
  <si>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</si>
  <si>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</si>
  <si>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</si>
  <si>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</si>
  <si>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</si>
  <si>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</si>
  <si>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</si>
  <si>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</si>
  <si>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</si>
  <si>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</si>
  <si>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</si>
  <si>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</si>
  <si>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</si>
  <si>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</si>
  <si>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</si>
  <si>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</si>
  <si>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</si>
  <si>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</si>
  <si>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</si>
  <si>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</si>
  <si>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</si>
  <si>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</si>
  <si>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</si>
  <si>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</si>
  <si>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</si>
  <si>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</si>
  <si>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</si>
  <si>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</si>
  <si>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</si>
  <si>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</si>
  <si>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</si>
  <si>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</si>
  <si>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</si>
  <si>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</si>
  <si>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</si>
  <si>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</si>
  <si>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</si>
  <si>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</si>
  <si>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</si>
  <si>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</si>
  <si>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</si>
  <si>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</si>
  <si>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</si>
  <si>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</si>
  <si>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</si>
  <si>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</si>
  <si>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</si>
  <si>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</si>
  <si>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</si>
  <si>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</si>
  <si>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</si>
  <si>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</si>
  <si>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</si>
  <si>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</si>
  <si>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</si>
  <si>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</si>
  <si>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</si>
  <si>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</si>
  <si>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</si>
  <si>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</si>
  <si>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</si>
  <si>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</si>
  <si>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</si>
  <si>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</si>
  <si>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</si>
  <si>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</si>
  <si>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</si>
  <si>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</si>
  <si>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</si>
  <si>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</si>
  <si>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</si>
  <si>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</si>
  <si>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</si>
  <si>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</si>
  <si>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</si>
  <si>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</si>
  <si>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</si>
  <si>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</si>
  <si>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</si>
  <si>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</si>
  <si>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</si>
  <si>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</si>
  <si>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</si>
  <si>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</si>
  <si>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</si>
  <si>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</si>
  <si>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</si>
  <si>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</si>
  <si>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</si>
  <si>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</si>
  <si>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</si>
  <si>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</si>
  <si>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</si>
  <si>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</si>
  <si>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</si>
  <si>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</si>
  <si>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</si>
  <si>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</si>
  <si>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</si>
  <si>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</si>
  <si>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</si>
  <si>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</si>
  <si>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</si>
  <si>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</si>
  <si>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</si>
  <si>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</si>
  <si>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</si>
  <si>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</si>
  <si>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</si>
  <si>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</si>
  <si>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</si>
  <si>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</si>
  <si>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</si>
  <si>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</si>
  <si>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</si>
  <si>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</si>
  <si>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</si>
  <si>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</si>
  <si>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</si>
  <si>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</si>
  <si>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</si>
  <si>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</si>
  <si>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</si>
  <si>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</si>
  <si>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</si>
  <si>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</si>
  <si>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</si>
  <si>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</si>
  <si>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</si>
  <si>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</si>
  <si>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</si>
  <si>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</si>
  <si>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</si>
  <si>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</si>
  <si>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</si>
  <si>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</si>
  <si>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</si>
  <si>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</si>
  <si>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</si>
  <si>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</si>
  <si>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</si>
  <si>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</si>
  <si>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</si>
  <si>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</si>
  <si>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</si>
  <si>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</si>
  <si>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</si>
  <si>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</si>
  <si>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</si>
  <si>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</si>
  <si>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</si>
  <si>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</si>
  <si>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</si>
  <si>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</si>
  <si>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</si>
  <si>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</si>
  <si>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</si>
  <si>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</si>
  <si>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</si>
  <si>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</si>
  <si>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</si>
  <si>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</si>
  <si>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</si>
  <si>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</si>
  <si>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</si>
  <si>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</si>
  <si>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</si>
  <si>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</si>
  <si>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</si>
  <si>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</si>
  <si>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</si>
  <si>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</si>
  <si>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</si>
  <si>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</si>
  <si>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</si>
  <si>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</si>
  <si>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</si>
  <si>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</si>
  <si>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</si>
  <si>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</si>
  <si>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</si>
  <si>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</si>
  <si>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</si>
  <si>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</si>
  <si>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</si>
  <si>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</si>
  <si>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</si>
  <si>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</si>
  <si>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</si>
  <si>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</si>
  <si>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</si>
  <si>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</si>
  <si>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</si>
  <si>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</si>
  <si>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</si>
  <si>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</si>
  <si>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</si>
  <si>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</si>
  <si>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</si>
  <si>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</si>
  <si>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</si>
  <si>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</si>
  <si>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</si>
  <si>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</si>
  <si>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</si>
  <si>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</si>
  <si>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</si>
  <si>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</si>
  <si>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</si>
  <si>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</si>
  <si>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</si>
  <si>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</si>
  <si>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</si>
  <si>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</si>
  <si>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TC0216</t>
  </si>
  <si>
    <t>TC0216   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</si>
</sst>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15" sqref="O1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TC0216    S3</v>
      </c>
      <c r="Q5" s="348"/>
      <c r="R5" s="226"/>
      <c r="S5" s="226"/>
      <c r="T5" s="226"/>
      <c r="U5" s="349" t="s">
        <v>16</v>
      </c>
      <c r="V5" s="921">
        <f ca="1" xml:space="preserve"> TODAY()</f>
        <v>41727</v>
      </c>
      <c r="W5" s="158"/>
      <c r="X5" s="158"/>
      <c r="Y5" s="158"/>
    </row>
    <row r="6" spans="1:29" ht="18.75" thickBot="1" x14ac:dyDescent="0.3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1.875</v>
      </c>
      <c r="P13" s="158"/>
      <c r="Q13" s="967" t="s">
        <v>312</v>
      </c>
      <c r="R13" s="966"/>
      <c r="S13" s="982">
        <f>+C20</f>
        <v>0.625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5" t="s">
        <v>309</v>
      </c>
      <c r="M15" s="968"/>
      <c r="N15" s="252"/>
      <c r="O15" s="791">
        <v>6.5000000000000002E-2</v>
      </c>
      <c r="P15" s="158"/>
      <c r="Q15" s="967" t="s">
        <v>308</v>
      </c>
      <c r="R15" s="966"/>
      <c r="S15" s="790">
        <v>2.0625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405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1.97</v>
      </c>
      <c r="P18" s="158"/>
      <c r="Q18" s="967" t="s">
        <v>302</v>
      </c>
      <c r="R18" s="968"/>
      <c r="S18" s="966"/>
      <c r="T18" s="254">
        <f>144-S15</f>
        <v>141.9375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7" t="s">
        <v>300</v>
      </c>
      <c r="M20" s="911"/>
      <c r="N20" s="915"/>
      <c r="O20" s="791">
        <v>0.01</v>
      </c>
      <c r="P20" s="158"/>
      <c r="Q20" s="967" t="s">
        <v>299</v>
      </c>
      <c r="R20" s="966"/>
      <c r="S20" s="252">
        <f>IF(ISERROR(T18/O22),"",T18/O22)</f>
        <v>71.336131075036434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1.9897</v>
      </c>
      <c r="P22" s="158"/>
      <c r="Q22" s="967" t="s">
        <v>296</v>
      </c>
      <c r="R22" s="968"/>
      <c r="S22" s="968"/>
      <c r="T22" s="203">
        <f>IF(S20="",,S20 - 1)</f>
        <v>70.336131075036434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0.19282898173202739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 x14ac:dyDescent="0.25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0">
        <v>8</v>
      </c>
      <c r="B28" s="1022" t="s">
        <v>676</v>
      </c>
      <c r="C28" s="985" t="s">
        <v>324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701</v>
      </c>
      <c r="N30" s="1027"/>
      <c r="O30" s="922">
        <v>5.11E-2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0.14172898173202739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14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257.14285714285717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231.42857142857144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422.0167864502186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2.0625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71.336131075036434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1851.4285714285716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70.336131075036434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3.3870969849370374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172.31542046391587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50.80645477405556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0.19282898173202739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3.8571428571428572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0.40494086163725757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429.19354522594443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1655.4608173000713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206.93260216250891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0.33070170367042701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206.93260216250891</v>
      </c>
      <c r="Q54" s="964"/>
      <c r="R54" s="158"/>
      <c r="S54" s="323" t="s">
        <v>247</v>
      </c>
      <c r="T54" s="324"/>
      <c r="U54" s="324"/>
      <c r="V54" s="347">
        <f>O24</f>
        <v>0.19282898173202739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0.13498028721241917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7.4239157966830546E-2</v>
      </c>
      <c r="E62" s="146"/>
      <c r="F62" s="304">
        <v>68</v>
      </c>
      <c r="G62" s="180" t="s">
        <v>231</v>
      </c>
      <c r="H62" s="182"/>
      <c r="I62" s="181">
        <f>SUM(I53:I61)</f>
        <v>0.37922305692520292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0.33070170367042701</v>
      </c>
      <c r="E64" s="146"/>
      <c r="F64" s="165">
        <v>70</v>
      </c>
      <c r="G64" s="167" t="s">
        <v>352</v>
      </c>
      <c r="H64" s="166"/>
      <c r="I64" s="162">
        <f>+I63+I62</f>
        <v>0.39341562305314076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41727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 x14ac:dyDescent="0.25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 x14ac:dyDescent="0.25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 x14ac:dyDescent="0.25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0.34531708828581165</v>
      </c>
      <c r="F23" s="120">
        <f>E23</f>
        <v>0.34531708828581165</v>
      </c>
    </row>
    <row r="24" spans="2:28" x14ac:dyDescent="0.2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 x14ac:dyDescent="0.2">
      <c r="B25" s="121" t="s">
        <v>40</v>
      </c>
      <c r="C25" s="108"/>
      <c r="D25" s="361"/>
      <c r="E25" s="122">
        <f>Assembly!H97</f>
        <v>1.5092567027938727E-2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-0.39341562305314065</v>
      </c>
      <c r="F26" s="120">
        <f>F22-F23-F24-F25</f>
        <v>-0.39251562215313979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-0.39341562305314065</v>
      </c>
      <c r="F28" s="120">
        <f>F26-F27</f>
        <v>-0.39251562215313979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0.34531708828581165</v>
      </c>
      <c r="F34" s="396">
        <f>'Machined Part #1'!I55+'Machined Part #1'!I56+'Machined Part #1'!I57</f>
        <v>3.3005967739390296E-2</v>
      </c>
      <c r="G34" s="469">
        <f>'Machined Part #1'!I63+'Machined Part #1'!I54+'Machined Part #1'!I58</f>
        <v>1.5092567027938727E-2</v>
      </c>
      <c r="H34" s="327">
        <f>'Machined Part #1'!I64</f>
        <v>0.39341562305314076</v>
      </c>
      <c r="I34" s="327"/>
      <c r="J34" s="845">
        <f t="shared" ref="J34:J43" si="1">$H34</f>
        <v>0.39341562305314076</v>
      </c>
      <c r="K34" s="813"/>
      <c r="L34" s="327"/>
      <c r="M34" s="327">
        <f t="shared" ref="M34:M43" si="2">$H34</f>
        <v>0.39341562305314076</v>
      </c>
      <c r="N34" s="813"/>
      <c r="O34" s="327"/>
      <c r="P34" s="327">
        <f t="shared" ref="P34:P43" si="3">$H34</f>
        <v>0.39341562305314076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0.39341562305314076</v>
      </c>
      <c r="I44" s="468"/>
      <c r="J44" s="848">
        <f>SUM(J34:J43)</f>
        <v>0.39341562305314076</v>
      </c>
      <c r="K44" s="815"/>
      <c r="L44" s="468"/>
      <c r="M44" s="468">
        <f>SUM(M34:M43)</f>
        <v>0.39341562305314076</v>
      </c>
      <c r="N44" s="815"/>
      <c r="O44" s="468"/>
      <c r="P44" s="468">
        <f>SUM(P34:P43)</f>
        <v>0.39341562305314076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0.34531708828581165</v>
      </c>
      <c r="I95" s="479"/>
      <c r="J95" s="863">
        <f>J65+SUM(F46:F55)+SUM(F34:F43)+J32</f>
        <v>3.3005967739390296E-2</v>
      </c>
      <c r="K95" s="818"/>
      <c r="L95" s="479"/>
      <c r="M95" s="479">
        <f>M65+SUM(G46:G55)+SUM(G34:G43)+M32</f>
        <v>1.5092567027938727E-2</v>
      </c>
      <c r="N95" s="818"/>
      <c r="O95" s="479"/>
      <c r="P95" s="479">
        <f>P65+SUM(H46:H55)+SUM(H34:H43)+P32</f>
        <v>0.39341562305314076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3.3005967739390296E-2</v>
      </c>
      <c r="I96" s="398"/>
      <c r="J96" s="864">
        <f>J80+SUM(G46:G55)+SUM(G34:G43)</f>
        <v>1.5092567027938727E-2</v>
      </c>
      <c r="K96" s="824"/>
      <c r="L96" s="398"/>
      <c r="M96" s="398">
        <f>M80+SUM(H46:H55)+SUM(H34:H43)</f>
        <v>0.39341562305314076</v>
      </c>
      <c r="N96" s="824"/>
      <c r="O96" s="398"/>
      <c r="P96" s="398">
        <f>P80+SUM(J46:J55)+SUM(J34:J43)</f>
        <v>0.39341562305314076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1.5092567027938727E-2</v>
      </c>
      <c r="I97" s="326"/>
      <c r="J97" s="865">
        <f>J81+SUM(H46:H55)+SUM(H34:H43)+J91</f>
        <v>0.39341562305314076</v>
      </c>
      <c r="K97" s="817"/>
      <c r="L97" s="326"/>
      <c r="M97" s="326">
        <f>M81+SUM(J46:J55)+SUM(J34:J43)+M91</f>
        <v>0.39341562305314076</v>
      </c>
      <c r="N97" s="817"/>
      <c r="O97" s="326"/>
      <c r="P97" s="326">
        <f>P81+SUM(M46:M55)+SUM(M34:M43)+P91</f>
        <v>0.39341562305314076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0.39341562305314065</v>
      </c>
      <c r="I99" s="360"/>
      <c r="J99" s="867">
        <f>SUM(J95:J98)</f>
        <v>0.44151415782046977</v>
      </c>
      <c r="K99" s="819"/>
      <c r="L99" s="360"/>
      <c r="M99" s="360">
        <f>SUM(M95:M98)</f>
        <v>0.80192381313422023</v>
      </c>
      <c r="N99" s="819"/>
      <c r="O99" s="360"/>
      <c r="P99" s="360">
        <f>SUM(P95:P98)</f>
        <v>1.1802468691594223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2014-03-29T18:21:41Z</dcterms:modified>
</cp:coreProperties>
</file>