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<sst xmlns="http://schemas.openxmlformats.org/spreadsheetml/2006/main" count="146" uniqueCount="76">
  <si>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</si>
  <si>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</si>
  <si>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</si>
  <si>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</si>
  <si>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</si>
  <si>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</si>
  <si>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</si>
  <si>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</si>
  <si>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</si>
  <si>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</si>
  <si>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</si>
  <si>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</si>
  <si>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</si>
  <si>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</si>
  <si>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</si>
  <si>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</si>
  <si>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</si>
  <si>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</si>
  <si>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</si>
  <si>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</si>
  <si>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</si>
  <si>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</si>
  <si>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</si>
  <si>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</si>
  <si>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</si>
  <si>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</si>
  <si>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</si>
  <si>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</si>
  <si>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</si>
  <si>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</si>
  <si>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</si>
  <si>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</si>
  <si>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</si>
  <si>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</si>
  <si>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</si>
  <si>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</si>
  <si>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</si>
  <si>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</si>
  <si>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</si>
  <si>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</si>
  <si>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</si>
  <si>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</si>
  <si>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</si>
  <si>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</si>
  <si>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</si>
  <si>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</si>
  <si>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</si>
  <si>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</si>
  <si>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</si>
  <si>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</si>
  <si>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</si>
  <si>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</si>
  <si>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</si>
  <si>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</si>
  <si>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</si>
  <si>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</si>
  <si>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</si>
  <si>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</si>
  <si>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</si>
  <si>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</si>
  <si>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</si>
  <si>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100046-2</t>
  </si>
  <si>
    <t>A</t>
  </si>
  <si>
    <t>B</t>
  </si>
  <si>
    <t>C</t>
  </si>
  <si>
    <t>16 MIN</t>
  </si>
  <si>
    <t xml:space="preserve">Routing:      HOLD IN CNC AREA FOR 2ND OP  </t>
  </si>
  <si>
    <t>Routing:  HOLD IN CNC AREA FOR 3RD OP</t>
  </si>
  <si>
    <t>Routing: PACK DEPT</t>
  </si>
  <si>
    <t>MR 8/15/14</t>
  </si>
  <si>
    <t>Machine #   CNC T42</t>
  </si>
  <si>
    <t>100046-999</t>
  </si>
  <si>
    <t>JO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</si>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</sst>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352470</v>
      </c>
      <c r="F3" s="226"/>
      <c r="G3" s="227"/>
      <c r="H3" s="22"/>
      <c r="I3" s="25"/>
      <c r="J3" s="203" t="s">
        <v>25</v>
      </c>
      <c r="K3" s="228"/>
      <c r="L3" s="203" t="s">
        <v>71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22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69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46" t="s">
        <v>58</v>
      </c>
      <c r="S8" s="246"/>
      <c r="T8" s="246"/>
      <c r="U8" s="247"/>
      <c r="V8" s="248"/>
      <c r="W8" s="249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39" t="s">
        <v>59</v>
      </c>
      <c r="S9" s="239"/>
      <c r="T9" s="239"/>
      <c r="U9" s="243"/>
      <c r="V9" s="244"/>
      <c r="W9" s="245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70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22</v>
      </c>
      <c r="L12" s="153" t="s">
        <v>55</v>
      </c>
      <c r="M12" s="154"/>
      <c r="N12" s="153" t="s">
        <v>65</v>
      </c>
      <c r="O12" s="155"/>
      <c r="P12" s="70"/>
      <c r="Q12" s="70"/>
      <c r="R12" s="70" t="s">
        <v>62</v>
      </c>
      <c r="S12" s="71"/>
      <c r="T12" s="72">
        <v>3</v>
      </c>
      <c r="U12" s="72">
        <v>4</v>
      </c>
      <c r="V12" s="54">
        <f>SUM(F13:F23)</f>
        <v>2</v>
      </c>
      <c r="W12" s="55">
        <f>U12/V12</f>
        <v>2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41946</v>
      </c>
      <c r="C13" s="30" t="s">
        <v>72</v>
      </c>
      <c r="D13" s="30"/>
      <c r="E13" s="30">
        <v>5.5</v>
      </c>
      <c r="F13" s="80">
        <v>2</v>
      </c>
      <c r="G13" s="32">
        <v>22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22</v>
      </c>
      <c r="K13" s="6">
        <f>E$4-J13</f>
        <v>0</v>
      </c>
      <c r="L13" s="7">
        <f t="shared" ref="L13:L23" si="1">IF(G13="",0,$T$12*(I13-F13-Q13))</f>
        <v>16.5</v>
      </c>
      <c r="M13" s="4">
        <f>G13</f>
        <v>22</v>
      </c>
      <c r="N13" s="134">
        <f>IF(L13=0,"",(M13/L13))</f>
        <v>1.3333333333333333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22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4" t="str">
        <f t="shared" ref="N14:N23" si="5">IF(L14=0,"",(M14/L14))</f>
        <v/>
      </c>
      <c r="O14" s="135"/>
      <c r="P14" s="33"/>
      <c r="Q14" s="30"/>
      <c r="R14" s="30"/>
      <c r="S14" s="30"/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22</v>
      </c>
      <c r="K15" s="6">
        <f>E$4-J15</f>
        <v>0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22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22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22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22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22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5.5</v>
      </c>
      <c r="F24" s="62">
        <f>SUM(F13:F23)</f>
        <v>2</v>
      </c>
      <c r="G24" s="62">
        <f>SUM(G13:G23)</f>
        <v>22</v>
      </c>
      <c r="H24" s="84"/>
      <c r="I24" s="62">
        <f t="shared" si="0"/>
        <v>7.5</v>
      </c>
      <c r="J24" s="85">
        <f>J23</f>
        <v>22</v>
      </c>
      <c r="K24" s="85">
        <f t="shared" si="8"/>
        <v>0</v>
      </c>
      <c r="L24" s="86">
        <f>SUM(L13:L23)</f>
        <v>16.5</v>
      </c>
      <c r="M24" s="84">
        <f>SUM(M13:M23)</f>
        <v>22</v>
      </c>
      <c r="N24" s="141">
        <f>SUM(M24/L24)</f>
        <v>1.3333333333333333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50" t="s">
        <v>66</v>
      </c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22</v>
      </c>
      <c r="L26" s="153" t="s">
        <v>55</v>
      </c>
      <c r="M26" s="154"/>
      <c r="N26" s="153"/>
      <c r="O26" s="155"/>
      <c r="P26" s="70"/>
      <c r="Q26" s="70"/>
      <c r="R26" s="70" t="s">
        <v>63</v>
      </c>
      <c r="S26" s="71"/>
      <c r="T26" s="73"/>
      <c r="U26" s="74">
        <v>2</v>
      </c>
      <c r="V26" s="56">
        <f>SUM(F27:F37)</f>
        <v>0.3</v>
      </c>
      <c r="W26" s="57">
        <f>U26/V26</f>
        <v>6.666666666666667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41956</v>
      </c>
      <c r="C27" s="60" t="s">
        <v>72</v>
      </c>
      <c r="D27" s="8"/>
      <c r="E27" s="30">
        <v>0.2</v>
      </c>
      <c r="F27" s="31">
        <v>0.3</v>
      </c>
      <c r="G27" s="32">
        <v>1</v>
      </c>
      <c r="H27" s="4" t="e">
        <f>IF(G27="","",(IF(#REF!=0,"",(#REF!*G27*#REF!))))</f>
        <v>#REF!</v>
      </c>
      <c r="I27" s="7">
        <f t="shared" ref="I27:I37" si="23">IF(G27="","",(SUM(E27+F27+Q27)))</f>
        <v>0.5</v>
      </c>
      <c r="J27" s="6">
        <f>SUM(G$26:G27)</f>
        <v>1</v>
      </c>
      <c r="K27" s="6">
        <f>E$4-J27</f>
        <v>21</v>
      </c>
      <c r="L27" s="7">
        <f t="shared" ref="L27:L37" si="24">IF(G27="",0,T$26*(I27-F27-Q27))</f>
        <v>0</v>
      </c>
      <c r="M27" s="4">
        <f>G27</f>
        <v>1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41957</v>
      </c>
      <c r="C28" s="60" t="s">
        <v>73</v>
      </c>
      <c r="D28" s="8"/>
      <c r="E28" s="30">
        <v>0.5</v>
      </c>
      <c r="F28" s="34">
        <v>0</v>
      </c>
      <c r="G28" s="32">
        <v>2</v>
      </c>
      <c r="H28" s="4" t="e">
        <f>IF(G28="","",(IF(#REF!=0,"",(#REF!*G28*#REF!))))</f>
        <v>#REF!</v>
      </c>
      <c r="I28" s="7">
        <f t="shared" si="23"/>
        <v>0.5</v>
      </c>
      <c r="J28" s="6">
        <f>SUM(G$26:G28)</f>
        <v>3</v>
      </c>
      <c r="K28" s="6">
        <f>E$4-J28</f>
        <v>19</v>
      </c>
      <c r="L28" s="7">
        <f t="shared" si="24"/>
        <v>0</v>
      </c>
      <c r="M28" s="4">
        <f t="shared" ref="M28:M37" si="27">G28</f>
        <v>2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1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>
        <v>41960</v>
      </c>
      <c r="C29" s="60" t="s">
        <v>72</v>
      </c>
      <c r="D29" s="58"/>
      <c r="E29" s="58">
        <v>8</v>
      </c>
      <c r="F29" s="58">
        <v>0</v>
      </c>
      <c r="G29" s="10">
        <v>18</v>
      </c>
      <c r="H29" s="4"/>
      <c r="I29" s="7">
        <f t="shared" ref="I29:I31" si="31">IF(G29="","",(SUM(E29+F29+Q29)))</f>
        <v>8</v>
      </c>
      <c r="J29" s="6">
        <f>SUM(G$26:G29)</f>
        <v>21</v>
      </c>
      <c r="K29" s="6">
        <f t="shared" ref="K29:K31" si="32">E$4-J29</f>
        <v>1</v>
      </c>
      <c r="L29" s="7">
        <f t="shared" ref="L29:L31" si="33">IF(G29="",0,T$26*(I29-F29-Q29))</f>
        <v>0</v>
      </c>
      <c r="M29" s="4">
        <f t="shared" ref="M29:M31" si="34">G29</f>
        <v>18</v>
      </c>
      <c r="N29" s="134" t="str">
        <f t="shared" ref="N29:N31" si="35">IF(L29=0,"",(M29/L29))</f>
        <v/>
      </c>
      <c r="O29" s="135"/>
      <c r="P29" s="33"/>
      <c r="Q29" s="58">
        <v>0</v>
      </c>
      <c r="R29" s="58">
        <v>0</v>
      </c>
      <c r="S29" s="58">
        <v>0</v>
      </c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21</v>
      </c>
      <c r="K30" s="6">
        <f t="shared" si="32"/>
        <v>1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21</v>
      </c>
      <c r="K31" s="6">
        <f t="shared" si="32"/>
        <v>1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21</v>
      </c>
      <c r="K32" s="6">
        <f t="shared" ref="K32" si="39">E$4-J32</f>
        <v>1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21</v>
      </c>
      <c r="K33" s="6">
        <f>E$4-J33</f>
        <v>1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21</v>
      </c>
      <c r="K34" s="6">
        <f t="shared" ref="K34:K38" si="45">E$4-J34</f>
        <v>1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21</v>
      </c>
      <c r="K35" s="6">
        <f t="shared" si="45"/>
        <v>1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21</v>
      </c>
      <c r="K36" s="6">
        <f t="shared" si="45"/>
        <v>1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21</v>
      </c>
      <c r="K37" s="6">
        <f t="shared" si="45"/>
        <v>1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8.6999999999999993</v>
      </c>
      <c r="F38" s="63">
        <f t="shared" si="47"/>
        <v>0.3</v>
      </c>
      <c r="G38" s="63">
        <f>SUM(G27:G37)</f>
        <v>21</v>
      </c>
      <c r="H38" s="84"/>
      <c r="I38" s="86">
        <f t="shared" ref="I38" si="48">IF(G38="","",(SUM(E38+F38+Q38)))</f>
        <v>9</v>
      </c>
      <c r="J38" s="85">
        <f>J37</f>
        <v>21</v>
      </c>
      <c r="K38" s="85">
        <f t="shared" si="45"/>
        <v>1</v>
      </c>
      <c r="L38" s="86">
        <f>SUM(L27:L37)</f>
        <v>0</v>
      </c>
      <c r="M38" s="84">
        <f>SUM(M27:M37)</f>
        <v>21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1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67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22</v>
      </c>
      <c r="L40" s="153" t="s">
        <v>55</v>
      </c>
      <c r="M40" s="154"/>
      <c r="N40" s="153"/>
      <c r="O40" s="155"/>
      <c r="P40" s="70"/>
      <c r="Q40" s="70"/>
      <c r="R40" s="70" t="s">
        <v>64</v>
      </c>
      <c r="S40" s="71"/>
      <c r="T40" s="75"/>
      <c r="U40" s="74"/>
      <c r="V40" s="56">
        <f>SUM(F41:F51)</f>
        <v>1</v>
      </c>
      <c r="W40" s="57">
        <f>U40/V40</f>
        <v>0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41961</v>
      </c>
      <c r="C41" s="37" t="s">
        <v>72</v>
      </c>
      <c r="D41" s="30"/>
      <c r="E41" s="30">
        <v>6</v>
      </c>
      <c r="F41" s="31">
        <v>1</v>
      </c>
      <c r="G41" s="32">
        <v>18</v>
      </c>
      <c r="H41" s="4" t="e">
        <f>IF(G41="","",(IF(#REF!=0,"",(#REF!*G41*#REF!))))</f>
        <v>#REF!</v>
      </c>
      <c r="I41" s="5">
        <f t="shared" ref="I41:I51" si="51">IF(G41="","",(SUM(E41+F41+Q41)))</f>
        <v>7</v>
      </c>
      <c r="J41" s="6">
        <f>SUM(G$40:G41)</f>
        <v>18</v>
      </c>
      <c r="K41" s="6">
        <f>E$4-J41</f>
        <v>4</v>
      </c>
      <c r="L41" s="7">
        <f t="shared" ref="L41:L51" si="52">IF(G41="",0,T$26*(I41-F41-Q41))</f>
        <v>0</v>
      </c>
      <c r="M41" s="4">
        <f>G41</f>
        <v>18</v>
      </c>
      <c r="N41" s="134" t="str">
        <f>IF(L41=0,"",(M41/L41))</f>
        <v/>
      </c>
      <c r="O41" s="135"/>
      <c r="P41" s="33"/>
      <c r="Q41" s="30">
        <v>0</v>
      </c>
      <c r="R41" s="30">
        <v>0</v>
      </c>
      <c r="S41" s="30">
        <v>0</v>
      </c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>
        <v>41962</v>
      </c>
      <c r="C42" s="37" t="s">
        <v>72</v>
      </c>
      <c r="D42" s="30"/>
      <c r="E42" s="30">
        <v>1</v>
      </c>
      <c r="F42" s="34">
        <v>0</v>
      </c>
      <c r="G42" s="32">
        <v>3</v>
      </c>
      <c r="H42" s="4" t="e">
        <f>IF(G42="","",(IF(#REF!=0,"",(#REF!*G42*#REF!))))</f>
        <v>#REF!</v>
      </c>
      <c r="I42" s="5">
        <f t="shared" si="51"/>
        <v>1</v>
      </c>
      <c r="J42" s="6">
        <f>SUM(G$40:G42)</f>
        <v>21</v>
      </c>
      <c r="K42" s="6">
        <f>E$4-J42</f>
        <v>1</v>
      </c>
      <c r="L42" s="7">
        <f t="shared" si="52"/>
        <v>0</v>
      </c>
      <c r="M42" s="4">
        <f t="shared" ref="M42:M51" si="55">G42</f>
        <v>3</v>
      </c>
      <c r="N42" s="134" t="str">
        <f t="shared" ref="N42:N51" si="56">IF(L42=0,"",(M42/L42))</f>
        <v/>
      </c>
      <c r="O42" s="135"/>
      <c r="P42" s="33"/>
      <c r="Q42" s="30">
        <v>0</v>
      </c>
      <c r="R42" s="30">
        <v>0</v>
      </c>
      <c r="S42" s="30">
        <v>0</v>
      </c>
      <c r="T42" s="240" t="s">
        <v>74</v>
      </c>
      <c r="U42" s="241"/>
      <c r="V42" s="241"/>
      <c r="W42" s="242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21</v>
      </c>
      <c r="K43" s="6">
        <f t="shared" ref="K43:K45" si="60">E$4-J43</f>
        <v>1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 t="s">
        <v>75</v>
      </c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21</v>
      </c>
      <c r="K44" s="6">
        <f t="shared" si="60"/>
        <v>1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21</v>
      </c>
      <c r="K45" s="6">
        <f t="shared" si="60"/>
        <v>1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21</v>
      </c>
      <c r="K46" s="6">
        <f>E$4-J46</f>
        <v>1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21</v>
      </c>
      <c r="K47" s="6">
        <f t="shared" ref="K47:K52" si="67">E$4-J47</f>
        <v>1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21</v>
      </c>
      <c r="K48" s="6">
        <f t="shared" ref="K48" si="69">E$4-J48</f>
        <v>1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21</v>
      </c>
      <c r="K49" s="6">
        <f t="shared" si="67"/>
        <v>1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21</v>
      </c>
      <c r="K50" s="6">
        <f t="shared" si="67"/>
        <v>1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21</v>
      </c>
      <c r="K51" s="6">
        <f t="shared" si="67"/>
        <v>1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7</v>
      </c>
      <c r="F52" s="63">
        <f>SUM(F41:F51)</f>
        <v>1</v>
      </c>
      <c r="G52" s="63">
        <f>SUM(G41:G51)</f>
        <v>21</v>
      </c>
      <c r="H52" s="84" t="e">
        <f>IF(G52="","",(IF(#REF!=0,"",(#REF!*G52*#REF!))))</f>
        <v>#REF!</v>
      </c>
      <c r="I52" s="86">
        <f t="shared" ref="I52" si="73">IF(G52="","",(SUM(E52+F52+Q52)))</f>
        <v>8</v>
      </c>
      <c r="J52" s="85">
        <f>J51</f>
        <v>21</v>
      </c>
      <c r="K52" s="85">
        <f t="shared" si="67"/>
        <v>1</v>
      </c>
      <c r="L52" s="86">
        <f>SUM(L41:L51)</f>
        <v>0</v>
      </c>
      <c r="M52" s="84">
        <f>SUM(M41:M51)</f>
        <v>21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68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21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1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21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21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22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2014-11-25T20:41:43Z</dcterms:modified>
</cp:coreProperties>
</file>