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<sst xmlns="http://schemas.openxmlformats.org/spreadsheetml/2006/main" count="143" uniqueCount="70">
  <si>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</si>
  <si>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</si>
  <si>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</si>
  <si>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</si>
  <si>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</si>
  <si>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</si>
  <si>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</si>
  <si>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</si>
  <si>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</si>
  <si>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</si>
  <si>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</si>
  <si>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</si>
  <si>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</si>
  <si>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</si>
  <si>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</si>
  <si>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</si>
  <si>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</si>
  <si>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</si>
  <si>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</si>
  <si>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</si>
  <si>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</si>
  <si>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</si>
  <si>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</si>
  <si>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</si>
  <si>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</si>
  <si>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</si>
  <si>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</si>
  <si>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</si>
  <si>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</si>
  <si>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</si>
  <si>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</si>
  <si>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</si>
  <si>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</si>
  <si>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</si>
  <si>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</si>
  <si>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</si>
  <si>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</si>
  <si>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</si>
  <si>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</si>
  <si>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</si>
  <si>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</si>
  <si>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</si>
  <si>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</si>
  <si>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</si>
  <si>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</si>
  <si>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</si>
  <si>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</si>
  <si>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</si>
  <si>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</si>
  <si>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</si>
  <si>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</si>
  <si>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</si>
  <si>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</si>
  <si>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</si>
  <si>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</si>
  <si>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</si>
  <si>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</si>
  <si>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</si>
  <si>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</si>
  <si>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</si>
  <si>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</si>
  <si>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100046-3</t>
  </si>
  <si>
    <t>100046-999</t>
  </si>
  <si>
    <t>JO</t>
  </si>
  <si>
    <t>Machine #  T42</t>
  </si>
  <si>
    <t>BJ</t>
  </si>
  <si>
    <t>Routing: HOLD IN CNC DEPT FOR OP C</t>
  </si>
  <si>
    <t>Routing: PACK DEPT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</si>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</sst>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342853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>
        <v>4</v>
      </c>
      <c r="V12" s="54">
        <f>SUM(F13:F23)</f>
        <v>1.5</v>
      </c>
      <c r="W12" s="55">
        <f>U12/V12</f>
        <v>2.6666666666666665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41863</v>
      </c>
      <c r="C13" s="30" t="s">
        <v>63</v>
      </c>
      <c r="D13" s="30"/>
      <c r="E13" s="30">
        <v>4.5</v>
      </c>
      <c r="F13" s="80">
        <v>1.5</v>
      </c>
      <c r="G13" s="32">
        <v>18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18</v>
      </c>
      <c r="K13" s="6">
        <f>E$4-J13</f>
        <v>12</v>
      </c>
      <c r="L13" s="7">
        <f t="shared" ref="L13:L23" si="1">IF(G13="",0,$T$12*(I13-F13-Q13))</f>
        <v>0</v>
      </c>
      <c r="M13" s="4">
        <f>G13</f>
        <v>18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41864</v>
      </c>
      <c r="C14" s="30" t="s">
        <v>63</v>
      </c>
      <c r="D14" s="30"/>
      <c r="E14" s="30">
        <v>2.5</v>
      </c>
      <c r="F14" s="81">
        <v>0</v>
      </c>
      <c r="G14" s="32">
        <v>12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30</v>
      </c>
      <c r="K14" s="6">
        <f>E$4-J14</f>
        <v>0</v>
      </c>
      <c r="L14" s="7">
        <f t="shared" si="1"/>
        <v>0</v>
      </c>
      <c r="M14" s="4">
        <f t="shared" ref="M14:M23" si="4">G14</f>
        <v>12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7</v>
      </c>
      <c r="F24" s="62">
        <f>SUM(F13:F23)</f>
        <v>1.5</v>
      </c>
      <c r="G24" s="62">
        <f>SUM(G13:G23)</f>
        <v>30</v>
      </c>
      <c r="H24" s="84"/>
      <c r="I24" s="62">
        <f t="shared" si="0"/>
        <v>8.5</v>
      </c>
      <c r="J24" s="85">
        <f>J23</f>
        <v>30</v>
      </c>
      <c r="K24" s="85">
        <f t="shared" si="8"/>
        <v>0</v>
      </c>
      <c r="L24" s="86">
        <f>SUM(L13:L23)</f>
        <v>0</v>
      </c>
      <c r="M24" s="84">
        <f>SUM(M13:M23)</f>
        <v>30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>
        <v>3</v>
      </c>
      <c r="V26" s="56">
        <f>SUM(F27:F37)</f>
        <v>2.5</v>
      </c>
      <c r="W26" s="57">
        <f>U26/V26</f>
        <v>1.2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41906</v>
      </c>
      <c r="C27" s="60" t="s">
        <v>63</v>
      </c>
      <c r="D27" s="8"/>
      <c r="E27" s="30">
        <v>2.5</v>
      </c>
      <c r="F27" s="31">
        <v>2.5</v>
      </c>
      <c r="G27" s="32">
        <v>7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7</v>
      </c>
      <c r="K27" s="6">
        <f>E$4-J27</f>
        <v>23</v>
      </c>
      <c r="L27" s="7">
        <f t="shared" ref="L27:L37" si="24">IF(G27="",0,T$26*(I27-F27-Q27))</f>
        <v>0</v>
      </c>
      <c r="M27" s="4">
        <f>G27</f>
        <v>7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41907</v>
      </c>
      <c r="C28" s="60" t="s">
        <v>65</v>
      </c>
      <c r="D28" s="8"/>
      <c r="E28" s="30">
        <v>8</v>
      </c>
      <c r="F28" s="34">
        <v>0</v>
      </c>
      <c r="G28" s="32">
        <v>22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29</v>
      </c>
      <c r="K28" s="6">
        <f>E$4-J28</f>
        <v>1</v>
      </c>
      <c r="L28" s="7">
        <f t="shared" si="24"/>
        <v>0</v>
      </c>
      <c r="M28" s="4">
        <f t="shared" ref="M28:M37" si="27">G28</f>
        <v>22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41907</v>
      </c>
      <c r="C29" s="60" t="s">
        <v>63</v>
      </c>
      <c r="D29" s="58"/>
      <c r="E29" s="58">
        <v>0.2</v>
      </c>
      <c r="F29" s="58">
        <v>0</v>
      </c>
      <c r="G29" s="10">
        <v>1</v>
      </c>
      <c r="H29" s="4"/>
      <c r="I29" s="7">
        <f t="shared" ref="I29:I31" si="31">IF(G29="","",(SUM(E29+F29+Q29)))</f>
        <v>0.2</v>
      </c>
      <c r="J29" s="6">
        <f>SUM(G$26:G29)</f>
        <v>30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1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10.7</v>
      </c>
      <c r="F38" s="63">
        <f t="shared" si="47"/>
        <v>2.5</v>
      </c>
      <c r="G38" s="63">
        <f>SUM(G27:G37)</f>
        <v>30</v>
      </c>
      <c r="H38" s="84"/>
      <c r="I38" s="86">
        <f t="shared" ref="I38" si="48">IF(G38="","",(SUM(E38+F38+Q38)))</f>
        <v>13.2</v>
      </c>
      <c r="J38" s="85">
        <f>J37</f>
        <v>30</v>
      </c>
      <c r="K38" s="85">
        <f t="shared" si="45"/>
        <v>0</v>
      </c>
      <c r="L38" s="86">
        <f>SUM(L27:L37)</f>
        <v>0</v>
      </c>
      <c r="M38" s="84">
        <f>SUM(M27:M37)</f>
        <v>30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66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>
        <v>4</v>
      </c>
      <c r="V40" s="56">
        <f>SUM(F41:F51)</f>
        <v>3</v>
      </c>
      <c r="W40" s="57">
        <f>U40/V40</f>
        <v>1.3333333333333333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41911</v>
      </c>
      <c r="C41" s="37" t="s">
        <v>63</v>
      </c>
      <c r="D41" s="30"/>
      <c r="E41" s="30">
        <v>3</v>
      </c>
      <c r="F41" s="31">
        <v>3</v>
      </c>
      <c r="G41" s="32">
        <v>6</v>
      </c>
      <c r="H41" s="4" t="e">
        <f>IF(G41="","",(IF(#REF!=0,"",(#REF!*G41*#REF!))))</f>
        <v>#REF!</v>
      </c>
      <c r="I41" s="5">
        <f t="shared" ref="I41:I51" si="51">IF(G41="","",(SUM(E41+F41+Q41)))</f>
        <v>6</v>
      </c>
      <c r="J41" s="6">
        <f>SUM(G$40:G41)</f>
        <v>6</v>
      </c>
      <c r="K41" s="6">
        <f>E$4-J41</f>
        <v>24</v>
      </c>
      <c r="L41" s="7">
        <f t="shared" ref="L41:L51" si="52">IF(G41="",0,T$26*(I41-F41-Q41))</f>
        <v>0</v>
      </c>
      <c r="M41" s="4">
        <f>G41</f>
        <v>6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41912</v>
      </c>
      <c r="C42" s="37" t="s">
        <v>65</v>
      </c>
      <c r="D42" s="30"/>
      <c r="E42" s="30">
        <v>1.5</v>
      </c>
      <c r="F42" s="34">
        <v>0</v>
      </c>
      <c r="G42" s="32">
        <v>3</v>
      </c>
      <c r="H42" s="4" t="e">
        <f>IF(G42="","",(IF(#REF!=0,"",(#REF!*G42*#REF!))))</f>
        <v>#REF!</v>
      </c>
      <c r="I42" s="5">
        <f t="shared" si="51"/>
        <v>1.5</v>
      </c>
      <c r="J42" s="6">
        <f>SUM(G$40:G42)</f>
        <v>9</v>
      </c>
      <c r="K42" s="6">
        <f>E$4-J42</f>
        <v>21</v>
      </c>
      <c r="L42" s="7">
        <f t="shared" si="52"/>
        <v>0</v>
      </c>
      <c r="M42" s="4">
        <f t="shared" ref="M42:M51" si="55">G42</f>
        <v>3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41912</v>
      </c>
      <c r="C43" s="37" t="s">
        <v>63</v>
      </c>
      <c r="D43" s="30"/>
      <c r="E43" s="30">
        <v>7.5</v>
      </c>
      <c r="F43" s="30">
        <v>0</v>
      </c>
      <c r="G43" s="32">
        <v>21</v>
      </c>
      <c r="H43" s="4"/>
      <c r="I43" s="5">
        <f t="shared" ref="I43:I45" si="59">IF(G43="","",(SUM(E43+F43+Q43)))</f>
        <v>7.5</v>
      </c>
      <c r="J43" s="6">
        <f>SUM(G$40:G43)</f>
        <v>30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21</v>
      </c>
      <c r="N43" s="135" t="str">
        <f t="shared" ref="N43:N45" si="63">IF(L43=0,"",(M43/L43))</f>
        <v/>
      </c>
      <c r="O43" s="136"/>
      <c r="P43" s="33"/>
      <c r="Q43" s="30">
        <v>0</v>
      </c>
      <c r="R43" s="30">
        <v>0</v>
      </c>
      <c r="S43" s="30">
        <v>0</v>
      </c>
      <c r="T43" s="244" t="s">
        <v>68</v>
      </c>
      <c r="U43" s="245"/>
      <c r="V43" s="245"/>
      <c r="W43" s="24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30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 t="s">
        <v>69</v>
      </c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12</v>
      </c>
      <c r="F52" s="63">
        <f>SUM(F41:F51)</f>
        <v>3</v>
      </c>
      <c r="G52" s="63">
        <f>SUM(G41:G51)</f>
        <v>30</v>
      </c>
      <c r="H52" s="84" t="e">
        <f>IF(G52="","",(IF(#REF!=0,"",(#REF!*G52*#REF!))))</f>
        <v>#REF!</v>
      </c>
      <c r="I52" s="86">
        <f t="shared" ref="I52" si="73">IF(G52="","",(SUM(E52+F52+Q52)))</f>
        <v>15</v>
      </c>
      <c r="J52" s="85">
        <f>J51</f>
        <v>30</v>
      </c>
      <c r="K52" s="85">
        <f t="shared" si="67"/>
        <v>0</v>
      </c>
      <c r="L52" s="86">
        <f>SUM(L41:L51)</f>
        <v>0</v>
      </c>
      <c r="M52" s="84">
        <f>SUM(M41:M51)</f>
        <v>30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67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30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2014-10-14T18:39:42Z</dcterms:modified>
</cp:coreProperties>
</file>