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<sst xmlns="http://schemas.openxmlformats.org/spreadsheetml/2006/main" count="146" uniqueCount="77">
  <si>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</si>
  <si>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</si>
  <si>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</si>
  <si>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</si>
  <si>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</si>
  <si>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</si>
  <si>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</si>
  <si>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</si>
  <si>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</si>
  <si>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</si>
  <si>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</si>
  <si>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</si>
  <si>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</si>
  <si>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</si>
  <si>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</si>
  <si>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</si>
  <si>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</si>
  <si>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</si>
  <si>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</si>
  <si>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</si>
  <si>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</si>
  <si>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</si>
  <si>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</si>
  <si>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</si>
  <si>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</si>
  <si>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</si>
  <si>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</si>
  <si>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</si>
  <si>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</si>
  <si>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</si>
  <si>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</si>
  <si>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</si>
  <si>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</si>
  <si>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</si>
  <si>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</si>
  <si>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</si>
  <si>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</si>
  <si>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</si>
  <si>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</si>
  <si>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</si>
  <si>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</si>
  <si>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</si>
  <si>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</si>
  <si>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</si>
  <si>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</si>
  <si>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</si>
  <si>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</si>
  <si>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</si>
  <si>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</si>
  <si>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</si>
  <si>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</si>
  <si>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</si>
  <si>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</si>
  <si>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</si>
  <si>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</si>
  <si>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</si>
  <si>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</si>
  <si>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</si>
  <si>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</si>
  <si>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</si>
  <si>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</si>
  <si>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100046-3</t>
  </si>
  <si>
    <t>100046-999</t>
  </si>
  <si>
    <t>Machine #   CNC T42</t>
  </si>
  <si>
    <t>A</t>
  </si>
  <si>
    <t>B</t>
  </si>
  <si>
    <t>C</t>
  </si>
  <si>
    <t>Routing:        HOLD IN CNC AREA FOR 2ND OP</t>
  </si>
  <si>
    <t>S/U HRS OK PER MR 1ST OP</t>
  </si>
  <si>
    <t>Routing: HOLD IN CNC DEPT FOR OP "C"</t>
  </si>
  <si>
    <t>Routing: PACK DEPT</t>
  </si>
  <si>
    <t>JO</t>
  </si>
  <si>
    <t>BJ</t>
  </si>
  <si>
    <t>Machine # T42</t>
  </si>
  <si>
    <t>Chng boring bar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</si>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</sst>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9" borderId="37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3" fillId="0" borderId="12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/>
    </xf>
    <xf numFmtId="164" fontId="3" fillId="0" borderId="38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352473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17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40" t="s">
        <v>57</v>
      </c>
      <c r="S7" s="240"/>
      <c r="T7" s="240"/>
      <c r="U7" s="203"/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 t="s">
        <v>68</v>
      </c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40" t="s">
        <v>58</v>
      </c>
      <c r="S8" s="240"/>
      <c r="T8" s="240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39" t="s">
        <v>59</v>
      </c>
      <c r="S9" s="239"/>
      <c r="T9" s="239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63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17</v>
      </c>
      <c r="L12" s="153" t="s">
        <v>55</v>
      </c>
      <c r="M12" s="154"/>
      <c r="N12" s="153"/>
      <c r="O12" s="155"/>
      <c r="P12" s="70"/>
      <c r="Q12" s="70"/>
      <c r="R12" s="70" t="s">
        <v>64</v>
      </c>
      <c r="S12" s="71"/>
      <c r="T12" s="72"/>
      <c r="U12" s="72">
        <v>4</v>
      </c>
      <c r="V12" s="54">
        <f>SUM(F13:F23)</f>
        <v>1</v>
      </c>
      <c r="W12" s="55">
        <f>U12/V12</f>
        <v>4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41950</v>
      </c>
      <c r="C13" s="30" t="s">
        <v>71</v>
      </c>
      <c r="D13" s="30"/>
      <c r="E13" s="30">
        <v>1.5</v>
      </c>
      <c r="F13" s="80">
        <v>1</v>
      </c>
      <c r="G13" s="32">
        <v>17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17</v>
      </c>
      <c r="K13" s="6">
        <f>E$4-J13</f>
        <v>0</v>
      </c>
      <c r="L13" s="7">
        <f t="shared" ref="L13:L23" si="1">IF(G13="",0,$T$12*(I13-F13-Q13))</f>
        <v>0</v>
      </c>
      <c r="M13" s="4">
        <f>G13</f>
        <v>17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17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34" t="str">
        <f t="shared" ref="N14:N23" si="5">IF(L14=0,"",(M14/L14))</f>
        <v/>
      </c>
      <c r="O14" s="135"/>
      <c r="P14" s="33"/>
      <c r="Q14" s="30"/>
      <c r="R14" s="30"/>
      <c r="S14" s="30"/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17</v>
      </c>
      <c r="K15" s="6">
        <f>E$4-J15</f>
        <v>0</v>
      </c>
      <c r="L15" s="7">
        <f t="shared" si="1"/>
        <v>0</v>
      </c>
      <c r="M15" s="4">
        <f t="shared" si="4"/>
        <v>0</v>
      </c>
      <c r="N15" s="134" t="str">
        <f t="shared" si="5"/>
        <v/>
      </c>
      <c r="O15" s="135"/>
      <c r="P15" s="33"/>
      <c r="Q15" s="8"/>
      <c r="R15" s="8"/>
      <c r="S15" s="8"/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17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/>
      <c r="R16" s="8"/>
      <c r="S16" s="8"/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17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17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17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17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17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17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17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1.5</v>
      </c>
      <c r="F24" s="62">
        <f>SUM(F13:F23)</f>
        <v>1</v>
      </c>
      <c r="G24" s="62">
        <f>SUM(G13:G23)</f>
        <v>17</v>
      </c>
      <c r="H24" s="84"/>
      <c r="I24" s="62">
        <f t="shared" si="0"/>
        <v>2.5</v>
      </c>
      <c r="J24" s="85">
        <f>J23</f>
        <v>17</v>
      </c>
      <c r="K24" s="85">
        <f t="shared" si="8"/>
        <v>0</v>
      </c>
      <c r="L24" s="86">
        <f>SUM(L13:L23)</f>
        <v>0</v>
      </c>
      <c r="M24" s="84">
        <f>SUM(M13:M23)</f>
        <v>17</v>
      </c>
      <c r="N24" s="141" t="e">
        <f>SUM(M24/L24)</f>
        <v>#DIV/0!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1" t="s">
        <v>67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73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17</v>
      </c>
      <c r="L26" s="153" t="s">
        <v>55</v>
      </c>
      <c r="M26" s="154"/>
      <c r="N26" s="153"/>
      <c r="O26" s="155"/>
      <c r="P26" s="70"/>
      <c r="Q26" s="70"/>
      <c r="R26" s="70" t="s">
        <v>65</v>
      </c>
      <c r="S26" s="71"/>
      <c r="T26" s="73"/>
      <c r="U26" s="74">
        <v>3</v>
      </c>
      <c r="V26" s="56">
        <f>SUM(F27:F37)</f>
        <v>0.5</v>
      </c>
      <c r="W26" s="57">
        <f>U26/V26</f>
        <v>6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41950</v>
      </c>
      <c r="C27" s="60" t="s">
        <v>71</v>
      </c>
      <c r="D27" s="8"/>
      <c r="E27" s="30">
        <v>0</v>
      </c>
      <c r="F27" s="31">
        <v>0.5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0.5</v>
      </c>
      <c r="J27" s="6">
        <f>SUM(G$26:G27)</f>
        <v>0</v>
      </c>
      <c r="K27" s="6">
        <f>E$4-J27</f>
        <v>17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>
        <v>41951</v>
      </c>
      <c r="C28" s="60" t="s">
        <v>72</v>
      </c>
      <c r="D28" s="8"/>
      <c r="E28" s="30">
        <v>6</v>
      </c>
      <c r="F28" s="34">
        <v>0</v>
      </c>
      <c r="G28" s="32">
        <v>13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13</v>
      </c>
      <c r="K28" s="6">
        <f>E$4-J28</f>
        <v>4</v>
      </c>
      <c r="L28" s="7">
        <f t="shared" si="24"/>
        <v>0</v>
      </c>
      <c r="M28" s="4">
        <f t="shared" ref="M28:M37" si="27">G28</f>
        <v>13</v>
      </c>
      <c r="N28" s="134" t="str">
        <f t="shared" ref="N28:N37" si="28">IF(L28=0,"",(M28/L28))</f>
        <v/>
      </c>
      <c r="O28" s="135"/>
      <c r="P28" s="33"/>
      <c r="Q28" s="8">
        <v>0</v>
      </c>
      <c r="R28" s="8">
        <v>0</v>
      </c>
      <c r="S28" s="8">
        <v>0</v>
      </c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>
        <v>41951</v>
      </c>
      <c r="C29" s="60" t="s">
        <v>71</v>
      </c>
      <c r="D29" s="58"/>
      <c r="E29" s="58">
        <v>2</v>
      </c>
      <c r="F29" s="58">
        <v>0</v>
      </c>
      <c r="G29" s="10">
        <v>4</v>
      </c>
      <c r="H29" s="4"/>
      <c r="I29" s="7">
        <f t="shared" ref="I29:I31" si="31">IF(G29="","",(SUM(E29+F29+Q29)))</f>
        <v>2</v>
      </c>
      <c r="J29" s="6">
        <f>SUM(G$26:G29)</f>
        <v>17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4</v>
      </c>
      <c r="N29" s="134" t="str">
        <f t="shared" ref="N29:N31" si="35">IF(L29=0,"",(M29/L29))</f>
        <v/>
      </c>
      <c r="O29" s="135"/>
      <c r="P29" s="33"/>
      <c r="Q29" s="58">
        <v>0</v>
      </c>
      <c r="R29" s="58">
        <v>0</v>
      </c>
      <c r="S29" s="58">
        <v>0</v>
      </c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17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17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17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17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17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17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17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17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8</v>
      </c>
      <c r="F38" s="63">
        <f t="shared" si="47"/>
        <v>0.5</v>
      </c>
      <c r="G38" s="63">
        <f>SUM(G27:G37)</f>
        <v>17</v>
      </c>
      <c r="H38" s="84"/>
      <c r="I38" s="86">
        <f t="shared" ref="I38" si="48">IF(G38="","",(SUM(E38+F38+Q38)))</f>
        <v>8.5</v>
      </c>
      <c r="J38" s="85">
        <f>J37</f>
        <v>17</v>
      </c>
      <c r="K38" s="85">
        <f t="shared" si="45"/>
        <v>0</v>
      </c>
      <c r="L38" s="86">
        <f>SUM(L27:L37)</f>
        <v>0</v>
      </c>
      <c r="M38" s="84">
        <f>SUM(M27:M37)</f>
        <v>17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244" t="s">
        <v>69</v>
      </c>
      <c r="C39" s="245"/>
      <c r="D39" s="245"/>
      <c r="E39" s="245"/>
      <c r="F39" s="245"/>
      <c r="G39" s="246"/>
      <c r="H39" s="246"/>
      <c r="I39" s="246"/>
      <c r="J39" s="246"/>
      <c r="K39" s="246"/>
      <c r="L39" s="245"/>
      <c r="M39" s="245"/>
      <c r="N39" s="245"/>
      <c r="O39" s="245"/>
      <c r="P39" s="245"/>
      <c r="Q39" s="245"/>
      <c r="R39" s="245"/>
      <c r="S39" s="245"/>
      <c r="T39" s="246"/>
      <c r="U39" s="246"/>
      <c r="V39" s="246"/>
      <c r="W39" s="247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73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17</v>
      </c>
      <c r="L40" s="153" t="s">
        <v>55</v>
      </c>
      <c r="M40" s="154"/>
      <c r="N40" s="153"/>
      <c r="O40" s="155"/>
      <c r="P40" s="70"/>
      <c r="Q40" s="70"/>
      <c r="R40" s="70" t="s">
        <v>66</v>
      </c>
      <c r="S40" s="71"/>
      <c r="T40" s="75"/>
      <c r="U40" s="74">
        <v>4</v>
      </c>
      <c r="V40" s="56">
        <f>SUM(F41:F51)</f>
        <v>4</v>
      </c>
      <c r="W40" s="57">
        <f>U40/V40</f>
        <v>1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>
        <v>41954</v>
      </c>
      <c r="C41" s="37" t="s">
        <v>71</v>
      </c>
      <c r="D41" s="30"/>
      <c r="E41" s="30">
        <v>2.5</v>
      </c>
      <c r="F41" s="31">
        <v>2.5</v>
      </c>
      <c r="G41" s="32">
        <v>7</v>
      </c>
      <c r="H41" s="4" t="e">
        <f>IF(G41="","",(IF(#REF!=0,"",(#REF!*G41*#REF!))))</f>
        <v>#REF!</v>
      </c>
      <c r="I41" s="5">
        <f t="shared" ref="I41:I51" si="51">IF(G41="","",(SUM(E41+F41+Q41)))</f>
        <v>5</v>
      </c>
      <c r="J41" s="6">
        <f>SUM(G$40:G41)</f>
        <v>7</v>
      </c>
      <c r="K41" s="6">
        <f>E$4-J41</f>
        <v>10</v>
      </c>
      <c r="L41" s="7">
        <f t="shared" ref="L41:L51" si="52">IF(G41="",0,T$26*(I41-F41-Q41))</f>
        <v>0</v>
      </c>
      <c r="M41" s="4">
        <f>G41</f>
        <v>7</v>
      </c>
      <c r="N41" s="134" t="str">
        <f>IF(L41=0,"",(M41/L41))</f>
        <v/>
      </c>
      <c r="O41" s="135"/>
      <c r="P41" s="33"/>
      <c r="Q41" s="30">
        <v>0</v>
      </c>
      <c r="R41" s="30">
        <v>0</v>
      </c>
      <c r="S41" s="30">
        <v>0</v>
      </c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>
        <v>41955</v>
      </c>
      <c r="C42" s="37" t="s">
        <v>71</v>
      </c>
      <c r="D42" s="30"/>
      <c r="E42" s="30">
        <v>4</v>
      </c>
      <c r="F42" s="34">
        <v>1.5</v>
      </c>
      <c r="G42" s="32">
        <v>10</v>
      </c>
      <c r="H42" s="4" t="e">
        <f>IF(G42="","",(IF(#REF!=0,"",(#REF!*G42*#REF!))))</f>
        <v>#REF!</v>
      </c>
      <c r="I42" s="5">
        <f t="shared" si="51"/>
        <v>5.5</v>
      </c>
      <c r="J42" s="6">
        <f>SUM(G$40:G42)</f>
        <v>17</v>
      </c>
      <c r="K42" s="6">
        <f>E$4-J42</f>
        <v>0</v>
      </c>
      <c r="L42" s="7">
        <f t="shared" si="52"/>
        <v>0</v>
      </c>
      <c r="M42" s="4">
        <f t="shared" ref="M42:M51" si="55">G42</f>
        <v>10</v>
      </c>
      <c r="N42" s="134" t="str">
        <f t="shared" ref="N42:N51" si="56">IF(L42=0,"",(M42/L42))</f>
        <v/>
      </c>
      <c r="O42" s="135"/>
      <c r="P42" s="33"/>
      <c r="Q42" s="30">
        <v>0</v>
      </c>
      <c r="R42" s="30">
        <v>0</v>
      </c>
      <c r="S42" s="30">
        <v>0</v>
      </c>
      <c r="T42" s="136" t="s">
        <v>74</v>
      </c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17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248" t="s">
        <v>75</v>
      </c>
      <c r="U43" s="249"/>
      <c r="V43" s="249"/>
      <c r="W43" s="250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17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 t="s">
        <v>76</v>
      </c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17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17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17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17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17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17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17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6.5</v>
      </c>
      <c r="F52" s="63">
        <f>SUM(F41:F51)</f>
        <v>4</v>
      </c>
      <c r="G52" s="63">
        <f>SUM(G41:G51)</f>
        <v>17</v>
      </c>
      <c r="H52" s="84" t="e">
        <f>IF(G52="","",(IF(#REF!=0,"",(#REF!*G52*#REF!))))</f>
        <v>#REF!</v>
      </c>
      <c r="I52" s="86">
        <f t="shared" ref="I52" si="73">IF(G52="","",(SUM(E52+F52+Q52)))</f>
        <v>10.5</v>
      </c>
      <c r="J52" s="85">
        <f>J51</f>
        <v>17</v>
      </c>
      <c r="K52" s="85">
        <f t="shared" si="67"/>
        <v>0</v>
      </c>
      <c r="L52" s="86">
        <f>SUM(L41:L51)</f>
        <v>0</v>
      </c>
      <c r="M52" s="84">
        <f>SUM(M41:M51)</f>
        <v>17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70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17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17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17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17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2014-11-25T20:40:24Z</dcterms:modified>
</cp:coreProperties>
</file>