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<sst xmlns="http://schemas.openxmlformats.org/spreadsheetml/2006/main" count="143" uniqueCount="73">
  <si>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</si>
  <si>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</si>
  <si>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</si>
  <si>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</si>
  <si>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</si>
  <si>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</si>
  <si>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</si>
  <si>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</si>
  <si>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</si>
  <si>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</si>
  <si>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</si>
  <si>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</si>
  <si>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</si>
  <si>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</si>
  <si>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</si>
  <si>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</si>
  <si>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</si>
  <si>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</si>
  <si>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</si>
  <si>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</si>
  <si>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</si>
  <si>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</si>
  <si>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</si>
  <si>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</si>
  <si>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</si>
  <si>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</si>
  <si>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</si>
  <si>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</si>
  <si>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</si>
  <si>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</si>
  <si>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</si>
  <si>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</si>
  <si>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</si>
  <si>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</si>
  <si>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</si>
  <si>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</si>
  <si>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</si>
  <si>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</si>
  <si>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</si>
  <si>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</si>
  <si>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</si>
  <si>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</si>
  <si>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</si>
  <si>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</si>
  <si>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</si>
  <si>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</si>
  <si>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</si>
  <si>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</si>
  <si>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</si>
  <si>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</si>
  <si>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</si>
  <si>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</si>
  <si>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</si>
  <si>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</si>
  <si>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</si>
  <si>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</si>
  <si>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</si>
  <si>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</si>
  <si>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</si>
  <si>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</si>
  <si>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</si>
  <si>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</si>
  <si>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106212-1-10</t>
  </si>
  <si>
    <t>A06201-0010</t>
  </si>
  <si>
    <t>N/A</t>
  </si>
  <si>
    <t>YES</t>
  </si>
  <si>
    <t>CS</t>
  </si>
  <si>
    <t>MP</t>
  </si>
  <si>
    <t>90 SEC</t>
  </si>
  <si>
    <t>MR 12/17/14</t>
  </si>
  <si>
    <t>JOB OUT</t>
  </si>
  <si>
    <t>No parts @ mach per MR</t>
  </si>
  <si>
    <t xml:space="preserve">Routing:       WASH &amp; PACK DEPT 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</si>
</sst>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356132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 t="s">
        <v>64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69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154" t="s">
        <v>68</v>
      </c>
      <c r="O12" s="156"/>
      <c r="P12" s="67"/>
      <c r="Q12" s="67"/>
      <c r="R12" s="67"/>
      <c r="S12" s="68"/>
      <c r="T12" s="69">
        <v>32</v>
      </c>
      <c r="U12" s="69">
        <v>8</v>
      </c>
      <c r="V12" s="54">
        <f>SUM(F13:F23)</f>
        <v>7</v>
      </c>
      <c r="W12" s="55">
        <f>U12/V12</f>
        <v>1.1428571428571428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41989</v>
      </c>
      <c r="C13" s="30" t="s">
        <v>67</v>
      </c>
      <c r="D13" s="30"/>
      <c r="E13" s="30">
        <v>1</v>
      </c>
      <c r="F13" s="77">
        <v>7</v>
      </c>
      <c r="G13" s="32">
        <v>35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35</v>
      </c>
      <c r="K13" s="6">
        <f>E$4-J13</f>
        <v>15</v>
      </c>
      <c r="L13" s="7">
        <f t="shared" ref="L13:L23" si="1">IF(G13="",0,$T$12*(I13-F13-Q13))</f>
        <v>32</v>
      </c>
      <c r="M13" s="4">
        <f>G13</f>
        <v>35</v>
      </c>
      <c r="N13" s="135">
        <f>IF(L13=0,"",(M13/L13))</f>
        <v>1.09375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41990</v>
      </c>
      <c r="C14" s="30" t="s">
        <v>67</v>
      </c>
      <c r="D14" s="30"/>
      <c r="E14" s="30">
        <v>2.5</v>
      </c>
      <c r="F14" s="78">
        <v>0</v>
      </c>
      <c r="G14" s="32">
        <v>51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86</v>
      </c>
      <c r="K14" s="6">
        <f>E$4-J14</f>
        <v>-36</v>
      </c>
      <c r="L14" s="7">
        <f t="shared" si="1"/>
        <v>80</v>
      </c>
      <c r="M14" s="4">
        <f t="shared" ref="M14:M23" si="4">G14</f>
        <v>51</v>
      </c>
      <c r="N14" s="135">
        <f t="shared" ref="N14:N23" si="5">IF(L14=0,"",(M14/L14))</f>
        <v>0.63749999999999996</v>
      </c>
      <c r="O14" s="136"/>
      <c r="P14" s="33"/>
      <c r="Q14" s="30">
        <v>0</v>
      </c>
      <c r="R14" s="30">
        <v>0</v>
      </c>
      <c r="S14" s="30">
        <v>0</v>
      </c>
      <c r="T14" s="172" t="s">
        <v>70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86</v>
      </c>
      <c r="K15" s="6">
        <f>E$4-J15</f>
        <v>-36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 t="s">
        <v>71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86</v>
      </c>
      <c r="K16" s="6">
        <f t="shared" ref="K16:K24" si="8">E$4-J16</f>
        <v>-36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86</v>
      </c>
      <c r="K17" s="6">
        <f t="shared" ref="K17" si="11">E$4-J17</f>
        <v>-36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86</v>
      </c>
      <c r="K18" s="6">
        <f t="shared" ref="K18:K20" si="17">E$4-J18</f>
        <v>-36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86</v>
      </c>
      <c r="K19" s="6">
        <f t="shared" si="17"/>
        <v>-36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86</v>
      </c>
      <c r="K20" s="6">
        <f t="shared" si="17"/>
        <v>-36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86</v>
      </c>
      <c r="K21" s="6">
        <f t="shared" si="8"/>
        <v>-36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86</v>
      </c>
      <c r="K22" s="6">
        <f t="shared" si="8"/>
        <v>-36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86</v>
      </c>
      <c r="K23" s="6">
        <f t="shared" si="8"/>
        <v>-36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3.5</v>
      </c>
      <c r="F24" s="62">
        <f>SUM(F13:F23)</f>
        <v>7</v>
      </c>
      <c r="G24" s="62">
        <f>SUM(G13:G23)</f>
        <v>86</v>
      </c>
      <c r="H24" s="81"/>
      <c r="I24" s="62">
        <f t="shared" si="0"/>
        <v>10.5</v>
      </c>
      <c r="J24" s="82">
        <f>J23</f>
        <v>86</v>
      </c>
      <c r="K24" s="82">
        <f t="shared" si="8"/>
        <v>-36</v>
      </c>
      <c r="L24" s="83">
        <f>SUM(L13:L23)</f>
        <v>112</v>
      </c>
      <c r="M24" s="81">
        <f>SUM(M13:M23)</f>
        <v>86</v>
      </c>
      <c r="N24" s="142">
        <f>SUM(M24/L24)</f>
        <v>0.7678571428571429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72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50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41989</v>
      </c>
      <c r="N56" s="114"/>
      <c r="O56" s="122">
        <v>0.56944444444444442</v>
      </c>
      <c r="P56" s="115"/>
      <c r="Q56" s="115"/>
      <c r="R56" s="240" t="s">
        <v>65</v>
      </c>
      <c r="S56" s="115"/>
      <c r="T56" s="240" t="s">
        <v>66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v>89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86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2014-12-23T17:29:42Z</dcterms:modified>
</cp:coreProperties>
</file>