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<sst xmlns="http://schemas.openxmlformats.org/spreadsheetml/2006/main" count="141" uniqueCount="73">
  <si>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</si>
  <si>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</si>
  <si>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</si>
  <si>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</si>
  <si>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</si>
  <si>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</si>
  <si>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</si>
  <si>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</si>
  <si>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</si>
  <si>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</si>
  <si>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</si>
  <si>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</si>
  <si>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</si>
  <si>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</si>
  <si>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</si>
  <si>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</si>
  <si>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</si>
  <si>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</si>
  <si>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</si>
  <si>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</si>
  <si>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</si>
  <si>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</si>
  <si>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</si>
  <si>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</si>
  <si>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</si>
  <si>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</si>
  <si>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</si>
  <si>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</si>
  <si>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</si>
  <si>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</si>
  <si>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</si>
  <si>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</si>
  <si>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</si>
  <si>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</si>
  <si>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</si>
  <si>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</si>
  <si>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</si>
  <si>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</si>
  <si>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</si>
  <si>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</si>
  <si>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</si>
  <si>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</si>
  <si>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</si>
  <si>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</si>
  <si>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</si>
  <si>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</si>
  <si>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</si>
  <si>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</si>
  <si>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</si>
  <si>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</si>
  <si>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</si>
  <si>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</si>
  <si>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</si>
  <si>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</si>
  <si>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</si>
  <si>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</si>
  <si>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</si>
  <si>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</si>
  <si>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</si>
  <si>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</si>
  <si>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</si>
  <si>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FC7504</t>
  </si>
  <si>
    <t>FC7504-10</t>
  </si>
  <si>
    <t xml:space="preserve">Routing:    WASH &amp; PACK DEPT    </t>
  </si>
  <si>
    <t>Machine #  B/S 16</t>
  </si>
  <si>
    <t>MP</t>
  </si>
  <si>
    <t>JM</t>
  </si>
  <si>
    <t>DS</t>
  </si>
  <si>
    <t>JOB OUT</t>
  </si>
  <si>
    <t>No parts @ mach per MR</t>
  </si>
  <si>
    <t>YES</t>
  </si>
  <si>
    <t>CS</t>
  </si>
  <si>
    <t>11/C1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</si>
</sst>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350639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1" t="s">
        <v>23</v>
      </c>
      <c r="C4" s="191"/>
      <c r="D4" s="24"/>
      <c r="E4" s="189">
        <v>2000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1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23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3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5" t="s">
        <v>56</v>
      </c>
      <c r="Z6" s="216"/>
      <c r="AA6" s="216"/>
      <c r="AB6" s="217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4"/>
      <c r="AL7" s="175"/>
      <c r="AM7" s="175"/>
      <c r="AN7" s="175"/>
      <c r="AO7" s="207" t="s">
        <v>57</v>
      </c>
      <c r="AP7" s="207"/>
      <c r="AQ7" s="207"/>
      <c r="AR7" s="145"/>
      <c r="AS7" s="148"/>
      <c r="AT7" s="183"/>
    </row>
    <row r="8" spans="2:46" ht="16.5" customHeight="1">
      <c r="B8" s="211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207" t="s">
        <v>58</v>
      </c>
      <c r="S8" s="207"/>
      <c r="T8" s="207"/>
      <c r="U8" s="145"/>
      <c r="V8" s="148"/>
      <c r="W8" s="183"/>
      <c r="Y8" s="211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207" t="s">
        <v>58</v>
      </c>
      <c r="AP8" s="207"/>
      <c r="AQ8" s="207"/>
      <c r="AR8" s="145"/>
      <c r="AS8" s="148"/>
      <c r="AT8" s="183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5"/>
      <c r="O9" s="206"/>
      <c r="P9" s="206"/>
      <c r="Q9" s="206"/>
      <c r="R9" s="233" t="s">
        <v>59</v>
      </c>
      <c r="S9" s="233"/>
      <c r="T9" s="233"/>
      <c r="U9" s="202"/>
      <c r="V9" s="203"/>
      <c r="W9" s="204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5"/>
      <c r="AL9" s="206"/>
      <c r="AM9" s="206"/>
      <c r="AN9" s="206"/>
      <c r="AO9" s="233" t="s">
        <v>59</v>
      </c>
      <c r="AP9" s="233"/>
      <c r="AQ9" s="233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64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2000</v>
      </c>
      <c r="L12" s="169" t="s">
        <v>55</v>
      </c>
      <c r="M12" s="170"/>
      <c r="N12" s="169"/>
      <c r="O12" s="171"/>
      <c r="P12" s="70"/>
      <c r="Q12" s="70"/>
      <c r="R12" s="70"/>
      <c r="S12" s="71"/>
      <c r="T12" s="72"/>
      <c r="U12" s="72"/>
      <c r="V12" s="54">
        <f>SUM(F13:F23)</f>
        <v>4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41932</v>
      </c>
      <c r="C13" s="30" t="s">
        <v>65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2000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10</v>
      </c>
      <c r="T13" s="220" t="s">
        <v>72</v>
      </c>
      <c r="U13" s="221"/>
      <c r="V13" s="221"/>
      <c r="W13" s="222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>
        <v>41933</v>
      </c>
      <c r="C14" s="30" t="s">
        <v>66</v>
      </c>
      <c r="D14" s="30"/>
      <c r="E14" s="30">
        <v>2.5</v>
      </c>
      <c r="F14" s="81">
        <v>0</v>
      </c>
      <c r="G14" s="32">
        <v>213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213</v>
      </c>
      <c r="K14" s="6">
        <f>E$4-J14</f>
        <v>1787</v>
      </c>
      <c r="L14" s="7">
        <f t="shared" si="1"/>
        <v>0</v>
      </c>
      <c r="M14" s="4">
        <f t="shared" ref="M14:M23" si="4">G14</f>
        <v>213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41933</v>
      </c>
      <c r="C15" s="30" t="s">
        <v>67</v>
      </c>
      <c r="D15" s="30"/>
      <c r="E15" s="30">
        <v>3.5</v>
      </c>
      <c r="F15" s="81">
        <v>0</v>
      </c>
      <c r="G15" s="32">
        <v>372</v>
      </c>
      <c r="H15" s="4" t="e">
        <f>IF(G15="","",(IF(#REF!=0,"",(#REF!*G15*#REF!))))</f>
        <v>#REF!</v>
      </c>
      <c r="I15" s="5">
        <f t="shared" si="0"/>
        <v>3.5</v>
      </c>
      <c r="J15" s="6">
        <f>SUM(G$12:G15)</f>
        <v>585</v>
      </c>
      <c r="K15" s="6">
        <f>E$4-J15</f>
        <v>1415</v>
      </c>
      <c r="L15" s="7">
        <f t="shared" si="1"/>
        <v>0</v>
      </c>
      <c r="M15" s="4">
        <f t="shared" si="4"/>
        <v>372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220" t="s">
        <v>68</v>
      </c>
      <c r="U15" s="221"/>
      <c r="V15" s="221"/>
      <c r="W15" s="222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585</v>
      </c>
      <c r="K16" s="6">
        <f t="shared" ref="K16:K24" si="8">E$4-J16</f>
        <v>1415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 t="s">
        <v>69</v>
      </c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585</v>
      </c>
      <c r="K17" s="6">
        <f t="shared" ref="K17" si="11">E$4-J17</f>
        <v>1415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585</v>
      </c>
      <c r="K18" s="6">
        <f t="shared" ref="K18:K20" si="17">E$4-J18</f>
        <v>1415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585</v>
      </c>
      <c r="K19" s="6">
        <f t="shared" si="17"/>
        <v>1415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585</v>
      </c>
      <c r="K20" s="6">
        <f t="shared" si="17"/>
        <v>1415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585</v>
      </c>
      <c r="K21" s="6">
        <f t="shared" si="8"/>
        <v>1415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585</v>
      </c>
      <c r="K22" s="6">
        <f t="shared" si="8"/>
        <v>1415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585</v>
      </c>
      <c r="K23" s="6">
        <f t="shared" si="8"/>
        <v>1415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6</v>
      </c>
      <c r="F24" s="62">
        <f>SUM(F13:F23)</f>
        <v>4</v>
      </c>
      <c r="G24" s="62">
        <f>SUM(G13:G23)</f>
        <v>585</v>
      </c>
      <c r="H24" s="84"/>
      <c r="I24" s="62">
        <f t="shared" si="0"/>
        <v>10</v>
      </c>
      <c r="J24" s="85">
        <f>J23</f>
        <v>585</v>
      </c>
      <c r="K24" s="85">
        <f t="shared" si="8"/>
        <v>1415</v>
      </c>
      <c r="L24" s="86">
        <f>SUM(L13:L23)</f>
        <v>0</v>
      </c>
      <c r="M24" s="84">
        <f>SUM(M13:M23)</f>
        <v>585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10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63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69" t="s">
        <v>55</v>
      </c>
      <c r="M26" s="170"/>
      <c r="N26" s="169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4"/>
      <c r="AR27" s="235"/>
      <c r="AS27" s="235"/>
      <c r="AT27" s="236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2000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100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583</v>
      </c>
      <c r="G56" s="126"/>
      <c r="H56" s="2"/>
      <c r="I56" s="43">
        <v>1</v>
      </c>
      <c r="J56" s="232" t="s">
        <v>43</v>
      </c>
      <c r="K56" s="139"/>
      <c r="L56" s="44">
        <f>SUMIF($R$13:$R$23,1,$Q$13:$Q$50)+SUMIF($R$27:$R$37,1,$Q$27:$Q$37)+SUMIF($R$41:$R$51,1,$Q$41:$Q$51)</f>
        <v>0</v>
      </c>
      <c r="M56" s="142">
        <v>41932</v>
      </c>
      <c r="N56" s="142"/>
      <c r="O56" s="237">
        <v>0.45833333333333331</v>
      </c>
      <c r="P56" s="116"/>
      <c r="Q56" s="116"/>
      <c r="R56" s="115" t="s">
        <v>70</v>
      </c>
      <c r="S56" s="116"/>
      <c r="T56" s="115" t="s">
        <v>71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2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7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10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585</v>
      </c>
      <c r="G60" s="227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2014-11-05T20:28:27Z</dcterms:modified>
</cp:coreProperties>
</file>