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K16"/>
  <c r="AJ16"/>
  <c r="AI16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<sst xmlns="http://schemas.openxmlformats.org/spreadsheetml/2006/main" count="143" uniqueCount="74">
  <si>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</si>
  <si>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</si>
  <si>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</si>
  <si>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</si>
  <si>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</si>
  <si>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</si>
  <si>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</si>
  <si>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</si>
  <si>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</si>
  <si>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</si>
  <si>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</si>
  <si>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</si>
  <si>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</si>
  <si>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</si>
  <si>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</si>
  <si>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</si>
  <si>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</si>
  <si>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</si>
  <si>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</si>
  <si>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</si>
  <si>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</si>
  <si>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</si>
  <si>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</si>
  <si>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</si>
  <si>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</si>
  <si>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</si>
  <si>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</si>
  <si>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</si>
  <si>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</si>
  <si>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</si>
  <si>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</si>
  <si>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</si>
  <si>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</si>
  <si>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</si>
  <si>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</si>
  <si>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</si>
  <si>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</si>
  <si>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</si>
  <si>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</si>
  <si>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</si>
  <si>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</si>
  <si>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</si>
  <si>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</si>
  <si>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</si>
  <si>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</si>
  <si>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</si>
  <si>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</si>
  <si>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</si>
  <si>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</si>
  <si>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</si>
  <si>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</si>
  <si>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</si>
  <si>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</si>
  <si>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</si>
  <si>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</si>
  <si>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</si>
  <si>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</si>
  <si>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</si>
  <si>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</si>
  <si>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</si>
  <si>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</si>
  <si>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FS134</t>
  </si>
  <si>
    <t>A02002-0024</t>
  </si>
  <si>
    <t>A</t>
  </si>
  <si>
    <t>B</t>
  </si>
  <si>
    <t>Routing:        OP "B" AT HARDING</t>
  </si>
  <si>
    <t>Routing:  PACK DEPT</t>
  </si>
  <si>
    <t>Machine #   HARDING</t>
  </si>
  <si>
    <t>Machine # HARDING</t>
  </si>
  <si>
    <t>JO</t>
  </si>
  <si>
    <t>BJ</t>
  </si>
  <si>
    <t>Rplc boring bar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</si>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</sst>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8" fillId="9" borderId="21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C16" sqref="C16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>
      <c r="B2" s="225" t="s">
        <v>24</v>
      </c>
      <c r="C2" s="205"/>
      <c r="D2" s="21"/>
      <c r="E2" s="226" t="s">
        <v>61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348585</v>
      </c>
      <c r="F3" s="227"/>
      <c r="G3" s="228"/>
      <c r="H3" s="22"/>
      <c r="I3" s="25"/>
      <c r="J3" s="204" t="s">
        <v>25</v>
      </c>
      <c r="K3" s="229"/>
      <c r="L3" s="204" t="s">
        <v>62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50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40" t="s">
        <v>57</v>
      </c>
      <c r="S7" s="240"/>
      <c r="T7" s="240"/>
      <c r="U7" s="241"/>
      <c r="V7" s="242"/>
      <c r="W7" s="243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40" t="s">
        <v>58</v>
      </c>
      <c r="S8" s="240"/>
      <c r="T8" s="240"/>
      <c r="U8" s="241"/>
      <c r="V8" s="242"/>
      <c r="W8" s="243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67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50</v>
      </c>
      <c r="L12" s="154" t="s">
        <v>55</v>
      </c>
      <c r="M12" s="155"/>
      <c r="N12" s="154"/>
      <c r="O12" s="156"/>
      <c r="P12" s="70"/>
      <c r="Q12" s="70"/>
      <c r="R12" s="70" t="s">
        <v>63</v>
      </c>
      <c r="S12" s="71"/>
      <c r="T12" s="72"/>
      <c r="U12" s="72">
        <v>4</v>
      </c>
      <c r="V12" s="54">
        <f>SUM(F13:F23)</f>
        <v>1</v>
      </c>
      <c r="W12" s="55">
        <f>U12/V12</f>
        <v>4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41914</v>
      </c>
      <c r="C13" s="30" t="s">
        <v>69</v>
      </c>
      <c r="D13" s="30"/>
      <c r="E13" s="30"/>
      <c r="F13" s="80"/>
      <c r="G13" s="32">
        <v>10</v>
      </c>
      <c r="H13" s="4" t="e">
        <f>IF(G13="","",(IF(#REF!=0,"",(#REF!*G13*#REF!))))</f>
        <v>#REF!</v>
      </c>
      <c r="I13" s="5">
        <f t="shared" ref="I13:I24" si="0">IF(G13="","",(SUM(E13+F13+Q13)))</f>
        <v>0</v>
      </c>
      <c r="J13" s="6">
        <f>SUM(G$12:G13)</f>
        <v>10</v>
      </c>
      <c r="K13" s="6">
        <f>E$4-J13</f>
        <v>40</v>
      </c>
      <c r="L13" s="7">
        <f t="shared" ref="L13:L23" si="1">IF(G13="",0,$T$12*(I13-F13-Q13))</f>
        <v>0</v>
      </c>
      <c r="M13" s="4">
        <f>G13</f>
        <v>10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72"/>
      <c r="U13" s="173"/>
      <c r="V13" s="173"/>
      <c r="W13" s="174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41915</v>
      </c>
      <c r="C14" s="30" t="s">
        <v>70</v>
      </c>
      <c r="D14" s="30"/>
      <c r="E14" s="30">
        <v>5</v>
      </c>
      <c r="F14" s="81">
        <v>0</v>
      </c>
      <c r="G14" s="32">
        <v>46</v>
      </c>
      <c r="H14" s="4" t="e">
        <f>IF(G14="","",(IF(#REF!=0,"",(#REF!*G14*#REF!))))</f>
        <v>#REF!</v>
      </c>
      <c r="I14" s="5">
        <f t="shared" si="0"/>
        <v>5</v>
      </c>
      <c r="J14" s="6">
        <f>SUM(G$12:G14)</f>
        <v>56</v>
      </c>
      <c r="K14" s="6">
        <f>E$4-J14</f>
        <v>-6</v>
      </c>
      <c r="L14" s="7">
        <f t="shared" si="1"/>
        <v>0</v>
      </c>
      <c r="M14" s="4">
        <f t="shared" ref="M14:M23" si="4">G14</f>
        <v>46</v>
      </c>
      <c r="N14" s="135" t="str">
        <f t="shared" ref="N14:N23" si="5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>
        <v>41915</v>
      </c>
      <c r="C15" s="30" t="s">
        <v>69</v>
      </c>
      <c r="D15" s="30"/>
      <c r="E15" s="30">
        <v>5</v>
      </c>
      <c r="F15" s="81">
        <v>1</v>
      </c>
      <c r="G15" s="32">
        <v>57</v>
      </c>
      <c r="H15" s="4" t="e">
        <f>IF(G15="","",(IF(#REF!=0,"",(#REF!*G15*#REF!))))</f>
        <v>#REF!</v>
      </c>
      <c r="I15" s="5">
        <f t="shared" si="0"/>
        <v>6</v>
      </c>
      <c r="J15" s="6">
        <f>SUM(G$12:G15)</f>
        <v>113</v>
      </c>
      <c r="K15" s="6">
        <f>E$4-J15</f>
        <v>-63</v>
      </c>
      <c r="L15" s="7">
        <f t="shared" si="1"/>
        <v>0</v>
      </c>
      <c r="M15" s="4">
        <f t="shared" si="4"/>
        <v>57</v>
      </c>
      <c r="N15" s="135" t="str">
        <f t="shared" si="5"/>
        <v/>
      </c>
      <c r="O15" s="136"/>
      <c r="P15" s="33"/>
      <c r="Q15" s="8">
        <v>0</v>
      </c>
      <c r="R15" s="8">
        <v>0</v>
      </c>
      <c r="S15" s="8">
        <v>0</v>
      </c>
      <c r="T15" s="166" t="s">
        <v>71</v>
      </c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113</v>
      </c>
      <c r="K16" s="6">
        <f t="shared" ref="K16:K24" si="8">E$4-J16</f>
        <v>-63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113</v>
      </c>
      <c r="K17" s="6">
        <f t="shared" ref="K17" si="11">E$4-J17</f>
        <v>-63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113</v>
      </c>
      <c r="K18" s="6">
        <f t="shared" ref="K18:K20" si="17">E$4-J18</f>
        <v>-63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113</v>
      </c>
      <c r="K19" s="6">
        <f t="shared" si="17"/>
        <v>-63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113</v>
      </c>
      <c r="K20" s="6">
        <f t="shared" si="17"/>
        <v>-63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113</v>
      </c>
      <c r="K21" s="6">
        <f t="shared" si="8"/>
        <v>-63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113</v>
      </c>
      <c r="K22" s="6">
        <f t="shared" si="8"/>
        <v>-63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113</v>
      </c>
      <c r="K23" s="6">
        <f t="shared" si="8"/>
        <v>-63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10</v>
      </c>
      <c r="F24" s="62">
        <f>SUM(F13:F23)</f>
        <v>1</v>
      </c>
      <c r="G24" s="62">
        <f>SUM(G13:G23)</f>
        <v>113</v>
      </c>
      <c r="H24" s="84"/>
      <c r="I24" s="62">
        <f t="shared" si="0"/>
        <v>11</v>
      </c>
      <c r="J24" s="85">
        <f>J23</f>
        <v>113</v>
      </c>
      <c r="K24" s="85">
        <f t="shared" si="8"/>
        <v>-63</v>
      </c>
      <c r="L24" s="86">
        <f>SUM(L13:L23)</f>
        <v>0</v>
      </c>
      <c r="M24" s="84">
        <f>SUM(M13:M23)</f>
        <v>113</v>
      </c>
      <c r="N24" s="142" t="e">
        <f>SUM(M24/L24)</f>
        <v>#DIV/0!</v>
      </c>
      <c r="O24" s="143"/>
      <c r="P24" s="87"/>
      <c r="Q24" s="86">
        <f>SUM(Q13:Q23)</f>
        <v>0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4" t="s">
        <v>65</v>
      </c>
      <c r="C25" s="245"/>
      <c r="D25" s="245"/>
      <c r="E25" s="245"/>
      <c r="F25" s="245"/>
      <c r="G25" s="245"/>
      <c r="H25" s="245"/>
      <c r="I25" s="245"/>
      <c r="J25" s="245"/>
      <c r="K25" s="245"/>
      <c r="L25" s="245"/>
      <c r="M25" s="245"/>
      <c r="N25" s="245"/>
      <c r="O25" s="245"/>
      <c r="P25" s="245"/>
      <c r="Q25" s="245"/>
      <c r="R25" s="245"/>
      <c r="S25" s="245"/>
      <c r="T25" s="245"/>
      <c r="U25" s="245"/>
      <c r="V25" s="245"/>
      <c r="W25" s="246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68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50</v>
      </c>
      <c r="L26" s="154" t="s">
        <v>55</v>
      </c>
      <c r="M26" s="155"/>
      <c r="N26" s="154"/>
      <c r="O26" s="156"/>
      <c r="P26" s="70"/>
      <c r="Q26" s="70"/>
      <c r="R26" s="70" t="s">
        <v>64</v>
      </c>
      <c r="S26" s="71"/>
      <c r="T26" s="73"/>
      <c r="U26" s="74"/>
      <c r="V26" s="56">
        <f>SUM(F27:F37)</f>
        <v>2</v>
      </c>
      <c r="W26" s="57">
        <f>U26/V26</f>
        <v>0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41916</v>
      </c>
      <c r="C27" s="60" t="s">
        <v>69</v>
      </c>
      <c r="D27" s="8"/>
      <c r="E27" s="30">
        <v>0</v>
      </c>
      <c r="F27" s="31">
        <v>2</v>
      </c>
      <c r="G27" s="32">
        <v>0</v>
      </c>
      <c r="H27" s="4" t="e">
        <f>IF(G27="","",(IF(#REF!=0,"",(#REF!*G27*#REF!))))</f>
        <v>#REF!</v>
      </c>
      <c r="I27" s="7">
        <f t="shared" ref="I27:I37" si="23">IF(G27="","",(SUM(E27+F27+Q27)))</f>
        <v>2</v>
      </c>
      <c r="J27" s="6">
        <f>SUM(G$26:G27)</f>
        <v>0</v>
      </c>
      <c r="K27" s="6">
        <f>E$4-J27</f>
        <v>50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>
        <v>0</v>
      </c>
      <c r="R27" s="8">
        <v>0</v>
      </c>
      <c r="S27" s="8">
        <v>0</v>
      </c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>
      <c r="B28" s="101">
        <v>41918</v>
      </c>
      <c r="C28" s="60" t="s">
        <v>70</v>
      </c>
      <c r="D28" s="8"/>
      <c r="E28" s="30">
        <v>6.5</v>
      </c>
      <c r="F28" s="34">
        <v>0</v>
      </c>
      <c r="G28" s="32">
        <v>113</v>
      </c>
      <c r="H28" s="4" t="e">
        <f>IF(G28="","",(IF(#REF!=0,"",(#REF!*G28*#REF!))))</f>
        <v>#REF!</v>
      </c>
      <c r="I28" s="7">
        <f t="shared" si="23"/>
        <v>6.5</v>
      </c>
      <c r="J28" s="6">
        <f>SUM(G$26:G28)</f>
        <v>113</v>
      </c>
      <c r="K28" s="6">
        <f>E$4-J28</f>
        <v>-63</v>
      </c>
      <c r="L28" s="7">
        <f t="shared" si="24"/>
        <v>0</v>
      </c>
      <c r="M28" s="4">
        <f t="shared" ref="M28:M37" si="27">G28</f>
        <v>113</v>
      </c>
      <c r="N28" s="135" t="str">
        <f t="shared" ref="N28:N37" si="28">IF(L28=0,"",(M28/L28))</f>
        <v/>
      </c>
      <c r="O28" s="136"/>
      <c r="P28" s="33"/>
      <c r="Q28" s="8">
        <v>0</v>
      </c>
      <c r="R28" s="8">
        <v>0</v>
      </c>
      <c r="S28" s="8">
        <v>0</v>
      </c>
      <c r="T28" s="163" t="s">
        <v>72</v>
      </c>
      <c r="U28" s="164"/>
      <c r="V28" s="164"/>
      <c r="W28" s="165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113</v>
      </c>
      <c r="K29" s="6">
        <f t="shared" ref="K29:K31" si="32">E$4-J29</f>
        <v>-63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21" t="s">
        <v>73</v>
      </c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113</v>
      </c>
      <c r="K30" s="6">
        <f t="shared" si="32"/>
        <v>-63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113</v>
      </c>
      <c r="K31" s="6">
        <f t="shared" si="32"/>
        <v>-63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113</v>
      </c>
      <c r="K32" s="6">
        <f t="shared" ref="K32" si="39">E$4-J32</f>
        <v>-63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113</v>
      </c>
      <c r="K33" s="6">
        <f>E$4-J33</f>
        <v>-63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113</v>
      </c>
      <c r="K34" s="6">
        <f t="shared" ref="K34:K38" si="45">E$4-J34</f>
        <v>-63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113</v>
      </c>
      <c r="K35" s="6">
        <f t="shared" si="45"/>
        <v>-63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113</v>
      </c>
      <c r="K36" s="6">
        <f t="shared" si="45"/>
        <v>-63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113</v>
      </c>
      <c r="K37" s="6">
        <f t="shared" si="45"/>
        <v>-63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6.5</v>
      </c>
      <c r="F38" s="63">
        <f t="shared" si="47"/>
        <v>2</v>
      </c>
      <c r="G38" s="63">
        <f>SUM(G27:G37)</f>
        <v>113</v>
      </c>
      <c r="H38" s="84"/>
      <c r="I38" s="86">
        <f t="shared" ref="I38" si="48">IF(G38="","",(SUM(E38+F38+Q38)))</f>
        <v>8.5</v>
      </c>
      <c r="J38" s="85">
        <f>J37</f>
        <v>113</v>
      </c>
      <c r="K38" s="85">
        <f t="shared" si="45"/>
        <v>-63</v>
      </c>
      <c r="L38" s="86">
        <f>SUM(L27:L37)</f>
        <v>0</v>
      </c>
      <c r="M38" s="84">
        <f>SUM(M27:M37)</f>
        <v>113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66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50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50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50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50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50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50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50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50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50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50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50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50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50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113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115"/>
      <c r="S56" s="115"/>
      <c r="T56" s="115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113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113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2014-10-08T19:36:43Z</dcterms:modified>
</cp:coreProperties>
</file>