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<sst xmlns="http://schemas.openxmlformats.org/spreadsheetml/2006/main" count="142" uniqueCount="72">
  <si>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</si>
  <si>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</si>
  <si>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</si>
  <si>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</si>
  <si>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</si>
  <si>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</si>
  <si>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</si>
  <si>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</si>
  <si>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</si>
  <si>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</si>
  <si>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</si>
  <si>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</si>
  <si>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</si>
  <si>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</si>
  <si>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</si>
  <si>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</si>
  <si>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</si>
  <si>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</si>
  <si>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</si>
  <si>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</si>
  <si>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</si>
  <si>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</si>
  <si>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</si>
  <si>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</si>
  <si>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</si>
  <si>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</si>
  <si>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</si>
  <si>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</si>
  <si>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</si>
  <si>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</si>
  <si>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</si>
  <si>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</si>
  <si>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</si>
  <si>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</si>
  <si>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</si>
  <si>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</si>
  <si>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</si>
  <si>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</si>
  <si>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</si>
  <si>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</si>
  <si>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</si>
  <si>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</si>
  <si>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</si>
  <si>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</si>
  <si>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</si>
  <si>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</si>
  <si>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</si>
  <si>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</si>
  <si>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</si>
  <si>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</si>
  <si>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</si>
  <si>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</si>
  <si>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</si>
  <si>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</si>
  <si>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</si>
  <si>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</si>
  <si>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</si>
  <si>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</si>
  <si>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</si>
  <si>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</si>
  <si>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</si>
  <si>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FS135-10</t>
  </si>
  <si>
    <t>A02002-0022</t>
  </si>
  <si>
    <t>Machine #  HARDING</t>
  </si>
  <si>
    <t>BJ</t>
  </si>
  <si>
    <t>JO</t>
  </si>
  <si>
    <t>Routing:        PACK DEPT</t>
  </si>
  <si>
    <t>JOB OUT</t>
  </si>
  <si>
    <t>No parts @mach per MR</t>
  </si>
  <si>
    <t>B</t>
  </si>
  <si>
    <t>8M 52SEC</t>
  </si>
  <si>
    <t>MR 9/18/14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</si>
</sst>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69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347514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71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244" t="s">
        <v>70</v>
      </c>
      <c r="O12" s="245"/>
      <c r="P12" s="70"/>
      <c r="Q12" s="70"/>
      <c r="R12" s="70"/>
      <c r="S12" s="71"/>
      <c r="T12" s="72">
        <v>5</v>
      </c>
      <c r="U12" s="72">
        <v>4</v>
      </c>
      <c r="V12" s="54">
        <f>SUM(F13:F23)</f>
        <v>4</v>
      </c>
      <c r="W12" s="55">
        <f>U12/V12</f>
        <v>1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41899</v>
      </c>
      <c r="C13" s="30" t="s">
        <v>64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41899</v>
      </c>
      <c r="C14" s="30" t="s">
        <v>65</v>
      </c>
      <c r="D14" s="30"/>
      <c r="E14" s="30">
        <v>3.5</v>
      </c>
      <c r="F14" s="81">
        <v>0</v>
      </c>
      <c r="G14" s="32">
        <v>18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18</v>
      </c>
      <c r="K14" s="6">
        <f>E$4-J14</f>
        <v>32</v>
      </c>
      <c r="L14" s="7">
        <f t="shared" si="1"/>
        <v>17.5</v>
      </c>
      <c r="M14" s="4">
        <f t="shared" ref="M14:M23" si="4">G14</f>
        <v>18</v>
      </c>
      <c r="N14" s="135">
        <f t="shared" ref="N14:N23" si="5">IF(L14=0,"",(M14/L14))</f>
        <v>1.0285714285714285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41900</v>
      </c>
      <c r="C15" s="30" t="s">
        <v>64</v>
      </c>
      <c r="D15" s="30"/>
      <c r="E15" s="30">
        <v>8</v>
      </c>
      <c r="F15" s="81">
        <v>0</v>
      </c>
      <c r="G15" s="32">
        <v>43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61</v>
      </c>
      <c r="K15" s="6">
        <f>E$4-J15</f>
        <v>-11</v>
      </c>
      <c r="L15" s="7">
        <f t="shared" si="1"/>
        <v>40</v>
      </c>
      <c r="M15" s="4">
        <f t="shared" si="4"/>
        <v>43</v>
      </c>
      <c r="N15" s="135">
        <f t="shared" si="5"/>
        <v>1.075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41900</v>
      </c>
      <c r="C16" s="35" t="s">
        <v>65</v>
      </c>
      <c r="D16" s="50"/>
      <c r="E16" s="50">
        <v>3.5</v>
      </c>
      <c r="F16" s="82">
        <v>0</v>
      </c>
      <c r="G16" s="10">
        <v>19</v>
      </c>
      <c r="H16" s="4" t="e">
        <f>IF(G16="","",(IF(#REF!=0,"",(#REF!*G16*#REF!))))</f>
        <v>#REF!</v>
      </c>
      <c r="I16" s="5">
        <f t="shared" si="0"/>
        <v>3.5</v>
      </c>
      <c r="J16" s="6">
        <f>SUM(G$12:G16)</f>
        <v>80</v>
      </c>
      <c r="K16" s="6">
        <f t="shared" ref="K16:K24" si="8">E$4-J16</f>
        <v>-30</v>
      </c>
      <c r="L16" s="7">
        <f t="shared" si="1"/>
        <v>17.5</v>
      </c>
      <c r="M16" s="4">
        <f t="shared" si="4"/>
        <v>19</v>
      </c>
      <c r="N16" s="135">
        <f t="shared" si="5"/>
        <v>1.0857142857142856</v>
      </c>
      <c r="O16" s="136"/>
      <c r="P16" s="33"/>
      <c r="Q16" s="8">
        <v>0</v>
      </c>
      <c r="R16" s="8">
        <v>0</v>
      </c>
      <c r="S16" s="8">
        <v>0</v>
      </c>
      <c r="T16" s="172" t="s">
        <v>67</v>
      </c>
      <c r="U16" s="173"/>
      <c r="V16" s="173"/>
      <c r="W16" s="17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80</v>
      </c>
      <c r="K17" s="6">
        <f t="shared" ref="K17" si="11">E$4-J17</f>
        <v>-30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68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80</v>
      </c>
      <c r="K18" s="6">
        <f t="shared" ref="K18:K20" si="17">E$4-J18</f>
        <v>-30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80</v>
      </c>
      <c r="K19" s="6">
        <f t="shared" si="17"/>
        <v>-30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80</v>
      </c>
      <c r="K20" s="6">
        <f t="shared" si="17"/>
        <v>-30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80</v>
      </c>
      <c r="K21" s="6">
        <f t="shared" si="8"/>
        <v>-30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80</v>
      </c>
      <c r="K22" s="6">
        <f t="shared" si="8"/>
        <v>-30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80</v>
      </c>
      <c r="K23" s="6">
        <f t="shared" si="8"/>
        <v>-30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15</v>
      </c>
      <c r="F24" s="62">
        <f>SUM(F13:F23)</f>
        <v>4</v>
      </c>
      <c r="G24" s="62">
        <f>SUM(G13:G23)</f>
        <v>80</v>
      </c>
      <c r="H24" s="84"/>
      <c r="I24" s="62">
        <f t="shared" si="0"/>
        <v>19</v>
      </c>
      <c r="J24" s="85">
        <f>J23</f>
        <v>80</v>
      </c>
      <c r="K24" s="85">
        <f t="shared" si="8"/>
        <v>-30</v>
      </c>
      <c r="L24" s="86">
        <f>SUM(L13:L23)</f>
        <v>75</v>
      </c>
      <c r="M24" s="84">
        <f>SUM(M13:M23)</f>
        <v>80</v>
      </c>
      <c r="N24" s="142">
        <f>SUM(M24/L24)</f>
        <v>1.0666666666666667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80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80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2014-09-19T12:18:28Z</dcterms:modified>
</cp:coreProperties>
</file>