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D24"/>
  <c r="AC60" s="1"/>
  <c r="AC24"/>
  <c r="AB24"/>
  <c r="AJ23"/>
  <c r="AI23"/>
  <c r="AK23" s="1"/>
  <c r="AH23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I52" l="1"/>
  <c r="AG52"/>
  <c r="AH52" s="1"/>
  <c r="AH37"/>
  <c r="AF38"/>
  <c r="AC59"/>
  <c r="AI24"/>
  <c r="AK24" s="1"/>
  <c r="AI38"/>
  <c r="AJ24"/>
  <c r="AJ38"/>
  <c r="AJ52"/>
  <c r="AK52" s="1"/>
  <c r="AK41"/>
  <c r="AK14"/>
  <c r="AK28"/>
  <c r="AF52"/>
  <c r="AF24"/>
  <c r="AE52"/>
  <c r="J23"/>
  <c r="AK38" l="1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<sst xmlns="http://schemas.openxmlformats.org/spreadsheetml/2006/main" count="140" uniqueCount="72">
  <si>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</si>
  <si>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</si>
  <si>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</si>
  <si>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</si>
  <si>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</si>
  <si>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</si>
  <si>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</si>
  <si>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</si>
  <si>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</si>
  <si>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</si>
  <si>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</si>
  <si>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</si>
  <si>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</si>
  <si>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</si>
  <si>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</si>
  <si>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</si>
  <si>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</si>
  <si>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</si>
  <si>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</si>
  <si>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</si>
  <si>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</si>
  <si>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</si>
  <si>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</si>
  <si>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</si>
  <si>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</si>
  <si>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</si>
  <si>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</si>
  <si>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</si>
  <si>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</si>
  <si>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</si>
  <si>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</si>
  <si>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</si>
  <si>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</si>
  <si>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</si>
  <si>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</si>
  <si>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</si>
  <si>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</si>
  <si>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</si>
  <si>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</si>
  <si>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</si>
  <si>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</si>
  <si>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</si>
  <si>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</si>
  <si>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</si>
  <si>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</si>
  <si>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</si>
  <si>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</si>
  <si>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</si>
  <si>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</si>
  <si>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</si>
  <si>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</si>
  <si>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</si>
  <si>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</si>
  <si>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</si>
  <si>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</si>
  <si>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</si>
  <si>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</si>
  <si>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</si>
  <si>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</si>
  <si>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</si>
  <si>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</si>
  <si>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FS136</t>
  </si>
  <si>
    <t>A02001-0010</t>
  </si>
  <si>
    <t>MR 9/22/14</t>
  </si>
  <si>
    <t>1 M 4 SEC</t>
  </si>
  <si>
    <t>Routing:        PACK DEPT</t>
  </si>
  <si>
    <t>Machine #  HARDING</t>
  </si>
  <si>
    <t>SR</t>
  </si>
  <si>
    <t>Yes</t>
  </si>
  <si>
    <t>JO</t>
  </si>
  <si>
    <t>BJ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</si>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</sst>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351978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63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66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 t="s">
        <v>64</v>
      </c>
      <c r="O12" s="156"/>
      <c r="P12" s="70"/>
      <c r="Q12" s="70"/>
      <c r="R12" s="70"/>
      <c r="S12" s="71"/>
      <c r="T12" s="72">
        <v>45</v>
      </c>
      <c r="U12" s="72"/>
      <c r="V12" s="54">
        <f>SUM(F13:F23)</f>
        <v>1.5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41948</v>
      </c>
      <c r="C13" s="30" t="s">
        <v>69</v>
      </c>
      <c r="D13" s="30"/>
      <c r="E13" s="30">
        <v>5</v>
      </c>
      <c r="F13" s="80">
        <v>1.5</v>
      </c>
      <c r="G13" s="32">
        <v>110</v>
      </c>
      <c r="H13" s="4" t="e">
        <f>IF(G13="","",(IF(#REF!=0,"",(#REF!*G13*#REF!))))</f>
        <v>#REF!</v>
      </c>
      <c r="I13" s="5">
        <f t="shared" ref="I13:I24" si="0">IF(G13="","",(SUM(E13+F13+Q13)))</f>
        <v>6.5</v>
      </c>
      <c r="J13" s="6">
        <f>SUM(G$12:G13)</f>
        <v>110</v>
      </c>
      <c r="K13" s="6">
        <f>E$4-J13</f>
        <v>90</v>
      </c>
      <c r="L13" s="7">
        <f t="shared" ref="L13:L23" si="1">IF(G13="",0,$T$12*(I13-F13-Q13))</f>
        <v>225</v>
      </c>
      <c r="M13" s="4">
        <f>G13</f>
        <v>110</v>
      </c>
      <c r="N13" s="135">
        <f>IF(L13=0,"",(M13/L13))</f>
        <v>0.48888888888888887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41949</v>
      </c>
      <c r="C14" s="30" t="s">
        <v>70</v>
      </c>
      <c r="D14" s="30"/>
      <c r="E14" s="30">
        <v>8</v>
      </c>
      <c r="F14" s="81">
        <v>0</v>
      </c>
      <c r="G14" s="32">
        <v>208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318</v>
      </c>
      <c r="K14" s="6">
        <f>E$4-J14</f>
        <v>-118</v>
      </c>
      <c r="L14" s="7">
        <f t="shared" si="1"/>
        <v>360</v>
      </c>
      <c r="M14" s="4">
        <f t="shared" ref="M14:M23" si="4">G14</f>
        <v>208</v>
      </c>
      <c r="N14" s="135">
        <f t="shared" ref="N14:N23" si="5">IF(L14=0,"",(M14/L14))</f>
        <v>0.57777777777777772</v>
      </c>
      <c r="O14" s="136"/>
      <c r="P14" s="33"/>
      <c r="Q14" s="30">
        <v>0</v>
      </c>
      <c r="R14" s="30">
        <v>0</v>
      </c>
      <c r="S14" s="30">
        <v>0</v>
      </c>
      <c r="T14" s="172" t="s">
        <v>71</v>
      </c>
      <c r="U14" s="173"/>
      <c r="V14" s="173"/>
      <c r="W14" s="174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318</v>
      </c>
      <c r="K15" s="6">
        <f>E$4-J15</f>
        <v>-118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318</v>
      </c>
      <c r="K16" s="6">
        <f t="shared" ref="K16:K24" si="8">E$4-J16</f>
        <v>-118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318</v>
      </c>
      <c r="K17" s="6">
        <f t="shared" ref="K17" si="11">E$4-J17</f>
        <v>-118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318</v>
      </c>
      <c r="K18" s="6">
        <f t="shared" ref="K18:K20" si="17">E$4-J18</f>
        <v>-118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318</v>
      </c>
      <c r="K19" s="6">
        <f t="shared" si="17"/>
        <v>-118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318</v>
      </c>
      <c r="K20" s="6">
        <f t="shared" si="17"/>
        <v>-118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318</v>
      </c>
      <c r="K21" s="6">
        <f t="shared" si="8"/>
        <v>-118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318</v>
      </c>
      <c r="K22" s="6">
        <f t="shared" si="8"/>
        <v>-118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318</v>
      </c>
      <c r="K23" s="6">
        <f t="shared" si="8"/>
        <v>-118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13</v>
      </c>
      <c r="F24" s="62">
        <f>SUM(F13:F23)</f>
        <v>1.5</v>
      </c>
      <c r="G24" s="62">
        <f>SUM(G13:G23)</f>
        <v>318</v>
      </c>
      <c r="H24" s="84"/>
      <c r="I24" s="62">
        <f t="shared" si="0"/>
        <v>14.5</v>
      </c>
      <c r="J24" s="85">
        <f>J23</f>
        <v>318</v>
      </c>
      <c r="K24" s="85">
        <f t="shared" si="8"/>
        <v>-118</v>
      </c>
      <c r="L24" s="86">
        <f>SUM(L13:L23)</f>
        <v>585</v>
      </c>
      <c r="M24" s="84">
        <f>SUM(M13:M23)</f>
        <v>318</v>
      </c>
      <c r="N24" s="142">
        <f>SUM(M24/L24)</f>
        <v>0.54358974358974355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0" t="s">
        <v>65</v>
      </c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2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367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41948</v>
      </c>
      <c r="N56" s="114"/>
      <c r="O56" s="122">
        <v>0.38541666666666669</v>
      </c>
      <c r="P56" s="115"/>
      <c r="Q56" s="115"/>
      <c r="R56" s="115" t="s">
        <v>68</v>
      </c>
      <c r="S56" s="115"/>
      <c r="T56" s="115" t="s">
        <v>67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318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2015-01-20T17:04:36Z</dcterms:modified>
</cp:coreProperties>
</file>