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<sst xmlns="http://schemas.openxmlformats.org/spreadsheetml/2006/main" count="138" uniqueCount="68">
  <si>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</si>
  <si>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</si>
  <si>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</si>
  <si>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</si>
  <si>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</si>
  <si>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</si>
  <si>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</si>
  <si>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</si>
  <si>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</si>
  <si>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</si>
  <si>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</si>
  <si>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</si>
  <si>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</si>
  <si>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</si>
  <si>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</si>
  <si>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</si>
  <si>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</si>
  <si>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</si>
  <si>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</si>
  <si>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</si>
  <si>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</si>
  <si>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</si>
  <si>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</si>
  <si>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</si>
  <si>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</si>
  <si>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</si>
  <si>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</si>
  <si>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</si>
  <si>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</si>
  <si>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</si>
  <si>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</si>
  <si>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</si>
  <si>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</si>
  <si>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</si>
  <si>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</si>
  <si>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</si>
  <si>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</si>
  <si>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</si>
  <si>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</si>
  <si>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</si>
  <si>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</si>
  <si>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</si>
  <si>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</si>
  <si>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</si>
  <si>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</si>
  <si>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</si>
  <si>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</si>
  <si>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</si>
  <si>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</si>
  <si>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</si>
  <si>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</si>
  <si>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</si>
  <si>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</si>
  <si>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</si>
  <si>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</si>
  <si>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</si>
  <si>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</si>
  <si>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</si>
  <si>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</si>
  <si>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</si>
  <si>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</si>
  <si>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</si>
  <si>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GP25PTC6002</t>
  </si>
  <si>
    <t>A</t>
  </si>
  <si>
    <t>A02002-0022</t>
  </si>
  <si>
    <t>JO</t>
  </si>
  <si>
    <t>BJ</t>
  </si>
  <si>
    <t>Routing:        HOLD IN CNC DEPT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</si>
</sst>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62</v>
      </c>
      <c r="F2" s="148"/>
      <c r="G2" s="149"/>
      <c r="H2" s="22"/>
      <c r="I2" s="2"/>
      <c r="J2" s="143" t="s">
        <v>0</v>
      </c>
      <c r="K2" s="144"/>
      <c r="L2" s="23" t="s">
        <v>63</v>
      </c>
      <c r="M2" s="22"/>
      <c r="N2" s="22"/>
      <c r="O2" s="22"/>
      <c r="P2" s="22"/>
      <c r="Q2" s="22"/>
      <c r="R2" s="187" t="s">
        <v>45</v>
      </c>
      <c r="S2" s="188"/>
      <c r="T2" s="189"/>
      <c r="U2" s="143"/>
      <c r="V2" s="146"/>
      <c r="W2" s="181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7" t="s">
        <v>45</v>
      </c>
      <c r="AP2" s="188"/>
      <c r="AQ2" s="189"/>
      <c r="AR2" s="143"/>
      <c r="AS2" s="146"/>
      <c r="AT2" s="181"/>
    </row>
    <row r="3" spans="2:46" ht="19.5" customHeight="1">
      <c r="B3" s="145" t="s">
        <v>22</v>
      </c>
      <c r="C3" s="146"/>
      <c r="D3" s="24"/>
      <c r="E3" s="147">
        <v>346307</v>
      </c>
      <c r="F3" s="148"/>
      <c r="G3" s="149"/>
      <c r="H3" s="22"/>
      <c r="I3" s="25"/>
      <c r="J3" s="143" t="s">
        <v>25</v>
      </c>
      <c r="K3" s="144"/>
      <c r="L3" s="143" t="s">
        <v>64</v>
      </c>
      <c r="M3" s="146"/>
      <c r="N3" s="146"/>
      <c r="O3" s="144"/>
      <c r="P3" s="22"/>
      <c r="Q3" s="22"/>
      <c r="R3" s="190"/>
      <c r="S3" s="191"/>
      <c r="T3" s="192"/>
      <c r="U3" s="143"/>
      <c r="V3" s="146"/>
      <c r="W3" s="181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0"/>
      <c r="AP3" s="191"/>
      <c r="AQ3" s="192"/>
      <c r="AR3" s="143"/>
      <c r="AS3" s="146"/>
      <c r="AT3" s="181"/>
    </row>
    <row r="4" spans="2:46" ht="19.5" customHeight="1">
      <c r="B4" s="208" t="s">
        <v>23</v>
      </c>
      <c r="C4" s="189"/>
      <c r="D4" s="24"/>
      <c r="E4" s="187">
        <v>100</v>
      </c>
      <c r="F4" s="188"/>
      <c r="G4" s="189"/>
      <c r="H4" s="22"/>
      <c r="I4" s="26"/>
      <c r="J4" s="185"/>
      <c r="K4" s="185"/>
      <c r="L4" s="185"/>
      <c r="M4" s="185"/>
      <c r="N4" s="185"/>
      <c r="O4" s="185"/>
      <c r="P4" s="27"/>
      <c r="Q4" s="27"/>
      <c r="R4" s="193"/>
      <c r="S4" s="194"/>
      <c r="T4" s="195"/>
      <c r="U4" s="185"/>
      <c r="V4" s="185"/>
      <c r="W4" s="186"/>
      <c r="Y4" s="208" t="s">
        <v>23</v>
      </c>
      <c r="Z4" s="189"/>
      <c r="AA4" s="95"/>
      <c r="AB4" s="187"/>
      <c r="AC4" s="188"/>
      <c r="AD4" s="189"/>
      <c r="AE4" s="22"/>
      <c r="AF4" s="26"/>
      <c r="AG4" s="185"/>
      <c r="AH4" s="185"/>
      <c r="AI4" s="185"/>
      <c r="AJ4" s="185"/>
      <c r="AK4" s="185"/>
      <c r="AL4" s="185"/>
      <c r="AM4" s="27"/>
      <c r="AN4" s="27"/>
      <c r="AO4" s="193"/>
      <c r="AP4" s="194"/>
      <c r="AQ4" s="195"/>
      <c r="AR4" s="185"/>
      <c r="AS4" s="185"/>
      <c r="AT4" s="186"/>
    </row>
    <row r="5" spans="2:46" ht="6.75" customHeight="1">
      <c r="B5" s="217"/>
      <c r="C5" s="194"/>
      <c r="D5" s="194"/>
      <c r="E5" s="194"/>
      <c r="F5" s="194"/>
      <c r="G5" s="19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7"/>
      <c r="Z5" s="194"/>
      <c r="AA5" s="194"/>
      <c r="AB5" s="194"/>
      <c r="AC5" s="194"/>
      <c r="AD5" s="19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2" t="s">
        <v>56</v>
      </c>
      <c r="C6" s="213"/>
      <c r="D6" s="213"/>
      <c r="E6" s="214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2" t="s">
        <v>60</v>
      </c>
      <c r="S6" s="183"/>
      <c r="T6" s="183"/>
      <c r="U6" s="183"/>
      <c r="V6" s="183"/>
      <c r="W6" s="184"/>
      <c r="Y6" s="212" t="s">
        <v>56</v>
      </c>
      <c r="Z6" s="213"/>
      <c r="AA6" s="213"/>
      <c r="AB6" s="214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2" t="s">
        <v>60</v>
      </c>
      <c r="AP6" s="183"/>
      <c r="AQ6" s="183"/>
      <c r="AR6" s="183"/>
      <c r="AS6" s="183"/>
      <c r="AT6" s="184"/>
    </row>
    <row r="7" spans="2:46" ht="16.5" customHeight="1">
      <c r="B7" s="205" t="s">
        <v>46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76"/>
      <c r="N7" s="172"/>
      <c r="O7" s="173"/>
      <c r="P7" s="173"/>
      <c r="Q7" s="173"/>
      <c r="R7" s="196" t="s">
        <v>57</v>
      </c>
      <c r="S7" s="196"/>
      <c r="T7" s="196"/>
      <c r="U7" s="143"/>
      <c r="V7" s="146"/>
      <c r="W7" s="181"/>
      <c r="Y7" s="205" t="s">
        <v>46</v>
      </c>
      <c r="Z7" s="206"/>
      <c r="AA7" s="206"/>
      <c r="AB7" s="206"/>
      <c r="AC7" s="206"/>
      <c r="AD7" s="206"/>
      <c r="AE7" s="206"/>
      <c r="AF7" s="206"/>
      <c r="AG7" s="206"/>
      <c r="AH7" s="206"/>
      <c r="AI7" s="207"/>
      <c r="AJ7" s="76"/>
      <c r="AK7" s="172"/>
      <c r="AL7" s="173"/>
      <c r="AM7" s="173"/>
      <c r="AN7" s="173"/>
      <c r="AO7" s="196" t="s">
        <v>57</v>
      </c>
      <c r="AP7" s="196"/>
      <c r="AQ7" s="196"/>
      <c r="AR7" s="143"/>
      <c r="AS7" s="146"/>
      <c r="AT7" s="181"/>
    </row>
    <row r="8" spans="2:46" ht="16.5" customHeight="1">
      <c r="B8" s="208"/>
      <c r="C8" s="188"/>
      <c r="D8" s="188"/>
      <c r="E8" s="188"/>
      <c r="F8" s="188"/>
      <c r="G8" s="188"/>
      <c r="H8" s="188"/>
      <c r="I8" s="188"/>
      <c r="J8" s="188"/>
      <c r="K8" s="188"/>
      <c r="L8" s="189"/>
      <c r="M8" s="76"/>
      <c r="N8" s="172"/>
      <c r="O8" s="173"/>
      <c r="P8" s="173"/>
      <c r="Q8" s="173"/>
      <c r="R8" s="196" t="s">
        <v>58</v>
      </c>
      <c r="S8" s="196"/>
      <c r="T8" s="196"/>
      <c r="U8" s="143"/>
      <c r="V8" s="146"/>
      <c r="W8" s="181"/>
      <c r="Y8" s="208"/>
      <c r="Z8" s="188"/>
      <c r="AA8" s="188"/>
      <c r="AB8" s="188"/>
      <c r="AC8" s="188"/>
      <c r="AD8" s="188"/>
      <c r="AE8" s="188"/>
      <c r="AF8" s="188"/>
      <c r="AG8" s="188"/>
      <c r="AH8" s="188"/>
      <c r="AI8" s="189"/>
      <c r="AJ8" s="76"/>
      <c r="AK8" s="172"/>
      <c r="AL8" s="173"/>
      <c r="AM8" s="173"/>
      <c r="AN8" s="173"/>
      <c r="AO8" s="196" t="s">
        <v>58</v>
      </c>
      <c r="AP8" s="196"/>
      <c r="AQ8" s="196"/>
      <c r="AR8" s="143"/>
      <c r="AS8" s="146"/>
      <c r="AT8" s="181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03"/>
      <c r="O9" s="204"/>
      <c r="P9" s="204"/>
      <c r="Q9" s="204"/>
      <c r="R9" s="227" t="s">
        <v>59</v>
      </c>
      <c r="S9" s="227"/>
      <c r="T9" s="227"/>
      <c r="U9" s="200"/>
      <c r="V9" s="201"/>
      <c r="W9" s="202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03"/>
      <c r="AL9" s="204"/>
      <c r="AM9" s="204"/>
      <c r="AN9" s="204"/>
      <c r="AO9" s="227" t="s">
        <v>59</v>
      </c>
      <c r="AP9" s="227"/>
      <c r="AQ9" s="227"/>
      <c r="AR9" s="200"/>
      <c r="AS9" s="201"/>
      <c r="AT9" s="202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7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7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198"/>
      <c r="V11" s="199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198"/>
      <c r="AS11" s="199"/>
      <c r="AT11" s="175"/>
    </row>
    <row r="12" spans="2:46" ht="15" customHeight="1">
      <c r="B12" s="162" t="s">
        <v>61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100</v>
      </c>
      <c r="L12" s="167" t="s">
        <v>55</v>
      </c>
      <c r="M12" s="168"/>
      <c r="N12" s="167"/>
      <c r="O12" s="169"/>
      <c r="P12" s="70"/>
      <c r="Q12" s="70"/>
      <c r="R12" s="70"/>
      <c r="S12" s="71"/>
      <c r="T12" s="72"/>
      <c r="U12" s="72">
        <v>4</v>
      </c>
      <c r="V12" s="54">
        <f>SUM(F13:F23)</f>
        <v>1.5</v>
      </c>
      <c r="W12" s="55">
        <f>U12/V12</f>
        <v>2.6666666666666665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41891</v>
      </c>
      <c r="C13" s="30" t="s">
        <v>65</v>
      </c>
      <c r="D13" s="30"/>
      <c r="E13" s="30">
        <v>3.5</v>
      </c>
      <c r="F13" s="80">
        <v>1.5</v>
      </c>
      <c r="G13" s="32">
        <v>74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74</v>
      </c>
      <c r="K13" s="6">
        <f>E$4-J13</f>
        <v>26</v>
      </c>
      <c r="L13" s="7">
        <f t="shared" ref="L13:L23" si="1">IF(G13="",0,$T$12*(I13-F13-Q13))</f>
        <v>0</v>
      </c>
      <c r="M13" s="4">
        <f>G13</f>
        <v>74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106"/>
      <c r="U13" s="107"/>
      <c r="V13" s="107"/>
      <c r="W13" s="10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5"/>
      <c r="AR13" s="236"/>
      <c r="AS13" s="236"/>
      <c r="AT13" s="237"/>
    </row>
    <row r="14" spans="2:46" ht="15" customHeight="1">
      <c r="B14" s="29">
        <v>41892</v>
      </c>
      <c r="C14" s="30" t="s">
        <v>66</v>
      </c>
      <c r="D14" s="30"/>
      <c r="E14" s="30">
        <v>7</v>
      </c>
      <c r="F14" s="81">
        <v>0</v>
      </c>
      <c r="G14" s="32">
        <v>133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207</v>
      </c>
      <c r="K14" s="6">
        <f>E$4-J14</f>
        <v>-107</v>
      </c>
      <c r="L14" s="7">
        <f t="shared" si="1"/>
        <v>0</v>
      </c>
      <c r="M14" s="4">
        <f t="shared" ref="M14:M23" si="4">G14</f>
        <v>133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207</v>
      </c>
      <c r="K15" s="6">
        <f>E$4-J15</f>
        <v>-107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207</v>
      </c>
      <c r="K16" s="6">
        <f t="shared" ref="K16:K24" si="8">E$4-J16</f>
        <v>-107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207</v>
      </c>
      <c r="K17" s="6">
        <f t="shared" ref="K17" si="11">E$4-J17</f>
        <v>-107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207</v>
      </c>
      <c r="K18" s="6">
        <f t="shared" ref="K18:K20" si="17">E$4-J18</f>
        <v>-107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207</v>
      </c>
      <c r="K19" s="6">
        <f t="shared" si="17"/>
        <v>-107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207</v>
      </c>
      <c r="K20" s="6">
        <f t="shared" si="17"/>
        <v>-107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207</v>
      </c>
      <c r="K21" s="6">
        <f t="shared" si="8"/>
        <v>-107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207</v>
      </c>
      <c r="K22" s="6">
        <f t="shared" si="8"/>
        <v>-107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207</v>
      </c>
      <c r="K23" s="6">
        <f t="shared" si="8"/>
        <v>-107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10.5</v>
      </c>
      <c r="F24" s="62">
        <f>SUM(F13:F23)</f>
        <v>1.5</v>
      </c>
      <c r="G24" s="62">
        <f>SUM(G13:G23)</f>
        <v>207</v>
      </c>
      <c r="H24" s="84"/>
      <c r="I24" s="62">
        <f t="shared" si="0"/>
        <v>12</v>
      </c>
      <c r="J24" s="85">
        <f>J23</f>
        <v>207</v>
      </c>
      <c r="K24" s="85">
        <f t="shared" si="8"/>
        <v>-107</v>
      </c>
      <c r="L24" s="86">
        <f>SUM(L13:L23)</f>
        <v>0</v>
      </c>
      <c r="M24" s="84">
        <f>SUM(M13:M23)</f>
        <v>207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67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38" t="s">
        <v>37</v>
      </c>
      <c r="Z25" s="239"/>
      <c r="AA25" s="239"/>
      <c r="AB25" s="239"/>
      <c r="AC25" s="239"/>
      <c r="AD25" s="240"/>
      <c r="AE25" s="240"/>
      <c r="AF25" s="240"/>
      <c r="AG25" s="240"/>
      <c r="AH25" s="240"/>
      <c r="AI25" s="239"/>
      <c r="AJ25" s="239"/>
      <c r="AK25" s="239"/>
      <c r="AL25" s="239"/>
      <c r="AM25" s="239"/>
      <c r="AN25" s="239"/>
      <c r="AO25" s="239"/>
      <c r="AP25" s="239"/>
      <c r="AQ25" s="240"/>
      <c r="AR25" s="240"/>
      <c r="AS25" s="240"/>
      <c r="AT25" s="241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67" t="s">
        <v>55</v>
      </c>
      <c r="M26" s="168"/>
      <c r="N26" s="167"/>
      <c r="O26" s="169"/>
      <c r="P26" s="70"/>
      <c r="Q26" s="70"/>
      <c r="R26" s="70"/>
      <c r="S26" s="71"/>
      <c r="T26" s="73"/>
      <c r="U26" s="74">
        <v>4</v>
      </c>
      <c r="V26" s="56">
        <f>SUM(F27:F37)</f>
        <v>1.5</v>
      </c>
      <c r="W26" s="57">
        <f>U26/V26</f>
        <v>2.6666666666666665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41892</v>
      </c>
      <c r="C27" s="60" t="s">
        <v>65</v>
      </c>
      <c r="D27" s="8"/>
      <c r="E27" s="30">
        <v>2</v>
      </c>
      <c r="F27" s="31">
        <v>1.5</v>
      </c>
      <c r="G27" s="32">
        <v>45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45</v>
      </c>
      <c r="K27" s="6">
        <f>E$4-J27</f>
        <v>55</v>
      </c>
      <c r="L27" s="7">
        <f t="shared" ref="L27:L37" si="24">IF(G27="",0,T$26*(I27-F27-Q27))</f>
        <v>0</v>
      </c>
      <c r="M27" s="4">
        <f>G27</f>
        <v>45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228"/>
      <c r="U27" s="229"/>
      <c r="V27" s="229"/>
      <c r="W27" s="230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28"/>
      <c r="AR27" s="229"/>
      <c r="AS27" s="229"/>
      <c r="AT27" s="230"/>
    </row>
    <row r="28" spans="2:46" ht="15" customHeight="1">
      <c r="B28" s="9">
        <v>41893</v>
      </c>
      <c r="C28" s="60" t="s">
        <v>66</v>
      </c>
      <c r="D28" s="8"/>
      <c r="E28" s="30">
        <v>7.5</v>
      </c>
      <c r="F28" s="34">
        <v>0</v>
      </c>
      <c r="G28" s="32">
        <v>162</v>
      </c>
      <c r="H28" s="4" t="e">
        <f>IF(G28="","",(IF(#REF!=0,"",(#REF!*G28*#REF!))))</f>
        <v>#REF!</v>
      </c>
      <c r="I28" s="7">
        <f t="shared" si="23"/>
        <v>7.5</v>
      </c>
      <c r="J28" s="6">
        <f>SUM(G$26:G28)</f>
        <v>207</v>
      </c>
      <c r="K28" s="6">
        <f>E$4-J28</f>
        <v>-107</v>
      </c>
      <c r="L28" s="7">
        <f t="shared" si="24"/>
        <v>0</v>
      </c>
      <c r="M28" s="4">
        <f t="shared" ref="M28:M37" si="27">G28</f>
        <v>162</v>
      </c>
      <c r="N28" s="109" t="str">
        <f t="shared" ref="N28:N37" si="28">IF(L28=0,"",(M28/L28))</f>
        <v/>
      </c>
      <c r="O28" s="110"/>
      <c r="P28" s="33"/>
      <c r="Q28" s="8">
        <v>0</v>
      </c>
      <c r="R28" s="8">
        <v>0</v>
      </c>
      <c r="S28" s="8">
        <v>0</v>
      </c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207</v>
      </c>
      <c r="K29" s="6">
        <f t="shared" ref="K29:K31" si="32">E$4-J29</f>
        <v>-107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207</v>
      </c>
      <c r="K30" s="6">
        <f t="shared" si="32"/>
        <v>-107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207</v>
      </c>
      <c r="K31" s="6">
        <f t="shared" si="32"/>
        <v>-107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207</v>
      </c>
      <c r="K32" s="6">
        <f t="shared" ref="K32" si="39">E$4-J32</f>
        <v>-107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207</v>
      </c>
      <c r="K33" s="6">
        <f>E$4-J33</f>
        <v>-107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207</v>
      </c>
      <c r="K34" s="6">
        <f t="shared" ref="K34:K38" si="45">E$4-J34</f>
        <v>-107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207</v>
      </c>
      <c r="K35" s="6">
        <f t="shared" si="45"/>
        <v>-107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207</v>
      </c>
      <c r="K36" s="6">
        <f t="shared" si="45"/>
        <v>-107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207</v>
      </c>
      <c r="K37" s="6">
        <f t="shared" si="45"/>
        <v>-107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9.5</v>
      </c>
      <c r="F38" s="63">
        <f t="shared" si="47"/>
        <v>1.5</v>
      </c>
      <c r="G38" s="63">
        <f>SUM(G27:G37)</f>
        <v>207</v>
      </c>
      <c r="H38" s="84"/>
      <c r="I38" s="86">
        <f t="shared" ref="I38" si="48">IF(G38="","",(SUM(E38+F38+Q38)))</f>
        <v>11</v>
      </c>
      <c r="J38" s="85">
        <f>J37</f>
        <v>207</v>
      </c>
      <c r="K38" s="85">
        <f t="shared" si="45"/>
        <v>-107</v>
      </c>
      <c r="L38" s="86">
        <f>SUM(L27:L37)</f>
        <v>0</v>
      </c>
      <c r="M38" s="84">
        <f>SUM(M27:M37)</f>
        <v>207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2" t="s">
        <v>42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4"/>
      <c r="X53" s="100"/>
      <c r="Y53" s="232" t="s">
        <v>42</v>
      </c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4" t="s">
        <v>52</v>
      </c>
      <c r="C55" s="225"/>
      <c r="D55" s="225"/>
      <c r="E55" s="225"/>
      <c r="F55" s="225"/>
      <c r="G55" s="225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4" t="s">
        <v>52</v>
      </c>
      <c r="Z55" s="225"/>
      <c r="AA55" s="225"/>
      <c r="AB55" s="225"/>
      <c r="AC55" s="225"/>
      <c r="AD55" s="225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>
        <v>207</v>
      </c>
      <c r="G56" s="124"/>
      <c r="H56" s="2"/>
      <c r="I56" s="43">
        <v>1</v>
      </c>
      <c r="J56" s="226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1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26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5" t="s">
        <v>44</v>
      </c>
      <c r="K58" s="216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5" t="s">
        <v>44</v>
      </c>
      <c r="AH58" s="216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207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18" t="s">
        <v>47</v>
      </c>
      <c r="C60" s="219"/>
      <c r="D60" s="219"/>
      <c r="E60" s="219"/>
      <c r="F60" s="220">
        <f>G24</f>
        <v>207</v>
      </c>
      <c r="G60" s="221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18" t="s">
        <v>47</v>
      </c>
      <c r="Z60" s="219"/>
      <c r="AA60" s="219"/>
      <c r="AB60" s="219"/>
      <c r="AC60" s="220">
        <f>AD24</f>
        <v>0</v>
      </c>
      <c r="AD60" s="221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2"/>
      <c r="C61" s="222"/>
      <c r="D61" s="222"/>
      <c r="E61" s="222"/>
      <c r="F61" s="223"/>
      <c r="G61" s="22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2014-10-15T20:12:47Z</dcterms:modified>
</cp:coreProperties>
</file>