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<sst xmlns="http://schemas.openxmlformats.org/spreadsheetml/2006/main" count="141" uniqueCount="70">
  <si>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</si>
  <si>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</si>
  <si>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</si>
  <si>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</si>
  <si>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</si>
  <si>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</si>
  <si>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</si>
  <si>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</si>
  <si>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</si>
  <si>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</si>
  <si>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</si>
  <si>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</si>
  <si>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</si>
  <si>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</si>
  <si>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</si>
  <si>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</si>
  <si>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</si>
  <si>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</si>
  <si>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</si>
  <si>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</si>
  <si>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</si>
  <si>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</si>
  <si>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</si>
  <si>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</si>
  <si>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</si>
  <si>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</si>
  <si>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</si>
  <si>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</si>
  <si>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</si>
  <si>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</si>
  <si>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</si>
  <si>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</si>
  <si>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</si>
  <si>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</si>
  <si>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</si>
  <si>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</si>
  <si>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</si>
  <si>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</si>
  <si>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</si>
  <si>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</si>
  <si>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</si>
  <si>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</si>
  <si>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</si>
  <si>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</si>
  <si>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</si>
  <si>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</si>
  <si>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</si>
  <si>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</si>
  <si>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</si>
  <si>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</si>
  <si>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</si>
  <si>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</si>
  <si>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</si>
  <si>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</si>
  <si>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</si>
  <si>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</si>
  <si>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</si>
  <si>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</si>
  <si>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</si>
  <si>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</si>
  <si>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</si>
  <si>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MPC40001-10</t>
  </si>
  <si>
    <t>Machine #   OKUMA</t>
  </si>
  <si>
    <t>CHI58857</t>
  </si>
  <si>
    <t>JO</t>
  </si>
  <si>
    <t>MR 9/6/14</t>
  </si>
  <si>
    <t>BJ</t>
  </si>
  <si>
    <t>JOB OUT</t>
  </si>
  <si>
    <t>No parts @ mach per MR</t>
  </si>
  <si>
    <t xml:space="preserve">Routing:    WASH &amp; PACK DEPT    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</si>
</sst>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 t="s">
        <v>63</v>
      </c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346190</v>
      </c>
      <c r="F3" s="226"/>
      <c r="G3" s="227"/>
      <c r="H3" s="22"/>
      <c r="I3" s="25"/>
      <c r="J3" s="203" t="s">
        <v>25</v>
      </c>
      <c r="K3" s="228"/>
      <c r="L3" s="203" t="s">
        <v>61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200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65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62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200</v>
      </c>
      <c r="L12" s="153" t="s">
        <v>55</v>
      </c>
      <c r="M12" s="154"/>
      <c r="N12" s="153"/>
      <c r="O12" s="155"/>
      <c r="P12" s="70"/>
      <c r="Q12" s="70"/>
      <c r="R12" s="70"/>
      <c r="S12" s="71"/>
      <c r="T12" s="72">
        <v>8</v>
      </c>
      <c r="U12" s="72">
        <v>4</v>
      </c>
      <c r="V12" s="54">
        <f>SUM(F13:F23)</f>
        <v>3</v>
      </c>
      <c r="W12" s="55">
        <f>U12/V12</f>
        <v>1.3333333333333333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41886</v>
      </c>
      <c r="C13" s="30" t="s">
        <v>64</v>
      </c>
      <c r="D13" s="30"/>
      <c r="E13" s="30">
        <v>2</v>
      </c>
      <c r="F13" s="80">
        <v>3</v>
      </c>
      <c r="G13" s="32">
        <v>14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14</v>
      </c>
      <c r="K13" s="6">
        <f>E$4-J13</f>
        <v>186</v>
      </c>
      <c r="L13" s="7">
        <f t="shared" ref="L13:L23" si="1">IF(G13="",0,$T$12*(I13-F13-Q13))</f>
        <v>16</v>
      </c>
      <c r="M13" s="4">
        <f>G13</f>
        <v>14</v>
      </c>
      <c r="N13" s="134">
        <f>IF(L13=0,"",(M13/L13))</f>
        <v>0.875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41887</v>
      </c>
      <c r="C14" s="30" t="s">
        <v>66</v>
      </c>
      <c r="D14" s="30"/>
      <c r="E14" s="30">
        <v>8</v>
      </c>
      <c r="F14" s="81">
        <v>0</v>
      </c>
      <c r="G14" s="32">
        <v>51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65</v>
      </c>
      <c r="K14" s="6">
        <f>E$4-J14</f>
        <v>135</v>
      </c>
      <c r="L14" s="7">
        <f t="shared" si="1"/>
        <v>64</v>
      </c>
      <c r="M14" s="4">
        <f t="shared" ref="M14:M23" si="4">G14</f>
        <v>51</v>
      </c>
      <c r="N14" s="134">
        <f t="shared" ref="N14:N23" si="5">IF(L14=0,"",(M14/L14))</f>
        <v>0.796875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41887</v>
      </c>
      <c r="C15" s="30" t="s">
        <v>64</v>
      </c>
      <c r="D15" s="30"/>
      <c r="E15" s="30">
        <v>7.5</v>
      </c>
      <c r="F15" s="81">
        <v>0</v>
      </c>
      <c r="G15" s="32">
        <v>47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112</v>
      </c>
      <c r="K15" s="6">
        <f>E$4-J15</f>
        <v>88</v>
      </c>
      <c r="L15" s="7">
        <f t="shared" si="1"/>
        <v>60</v>
      </c>
      <c r="M15" s="4">
        <f t="shared" si="4"/>
        <v>47</v>
      </c>
      <c r="N15" s="134">
        <f t="shared" si="5"/>
        <v>0.78333333333333333</v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>
        <v>41888</v>
      </c>
      <c r="C16" s="35" t="s">
        <v>64</v>
      </c>
      <c r="D16" s="50"/>
      <c r="E16" s="50">
        <v>3</v>
      </c>
      <c r="F16" s="82">
        <v>0</v>
      </c>
      <c r="G16" s="10">
        <v>19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131</v>
      </c>
      <c r="K16" s="6">
        <f t="shared" ref="K16:K24" si="8">E$4-J16</f>
        <v>69</v>
      </c>
      <c r="L16" s="7">
        <f t="shared" si="1"/>
        <v>24</v>
      </c>
      <c r="M16" s="4">
        <f t="shared" si="4"/>
        <v>19</v>
      </c>
      <c r="N16" s="134">
        <f t="shared" si="5"/>
        <v>0.79166666666666663</v>
      </c>
      <c r="O16" s="135"/>
      <c r="P16" s="33"/>
      <c r="Q16" s="8">
        <v>0</v>
      </c>
      <c r="R16" s="8">
        <v>0</v>
      </c>
      <c r="S16" s="8">
        <v>0</v>
      </c>
      <c r="T16" s="171" t="s">
        <v>67</v>
      </c>
      <c r="U16" s="172"/>
      <c r="V16" s="172"/>
      <c r="W16" s="173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131</v>
      </c>
      <c r="K17" s="6">
        <f t="shared" ref="K17" si="11">E$4-J17</f>
        <v>69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 t="s">
        <v>68</v>
      </c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131</v>
      </c>
      <c r="K18" s="6">
        <f t="shared" ref="K18:K20" si="17">E$4-J18</f>
        <v>69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131</v>
      </c>
      <c r="K19" s="6">
        <f t="shared" si="17"/>
        <v>69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131</v>
      </c>
      <c r="K20" s="6">
        <f t="shared" si="17"/>
        <v>69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131</v>
      </c>
      <c r="K21" s="6">
        <f t="shared" si="8"/>
        <v>69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131</v>
      </c>
      <c r="K22" s="6">
        <f t="shared" si="8"/>
        <v>69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131</v>
      </c>
      <c r="K23" s="6">
        <f t="shared" si="8"/>
        <v>69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20.5</v>
      </c>
      <c r="F24" s="62">
        <f>SUM(F13:F23)</f>
        <v>3</v>
      </c>
      <c r="G24" s="62">
        <f>SUM(G13:G23)</f>
        <v>131</v>
      </c>
      <c r="H24" s="84"/>
      <c r="I24" s="62">
        <f t="shared" si="0"/>
        <v>23.5</v>
      </c>
      <c r="J24" s="85">
        <f>J23</f>
        <v>131</v>
      </c>
      <c r="K24" s="85">
        <f t="shared" si="8"/>
        <v>69</v>
      </c>
      <c r="L24" s="86">
        <f>SUM(L13:L23)</f>
        <v>164</v>
      </c>
      <c r="M24" s="84">
        <f>SUM(M13:M23)</f>
        <v>131</v>
      </c>
      <c r="N24" s="141">
        <f>SUM(M24/L24)</f>
        <v>0.79878048780487809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39" t="s">
        <v>69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131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131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2014-09-12T19:22:45Z</dcterms:modified>
</cp:coreProperties>
</file>