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<sst xmlns="http://schemas.openxmlformats.org/spreadsheetml/2006/main" count="142" uniqueCount="71">
  <si>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</si>
  <si>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</si>
  <si>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</si>
  <si>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</si>
  <si>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</si>
  <si>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</si>
  <si>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</si>
  <si>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</si>
  <si>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</si>
  <si>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</si>
  <si>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</si>
  <si>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</si>
  <si>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</si>
  <si>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</si>
  <si>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</si>
  <si>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</si>
  <si>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</si>
  <si>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</si>
  <si>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</si>
  <si>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</si>
  <si>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</si>
  <si>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</si>
  <si>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</si>
  <si>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</si>
  <si>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</si>
  <si>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</si>
  <si>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</si>
  <si>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</si>
  <si>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</si>
  <si>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</si>
  <si>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</si>
  <si>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</si>
  <si>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</si>
  <si>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</si>
  <si>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</si>
  <si>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</si>
  <si>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</si>
  <si>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</si>
  <si>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</si>
  <si>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</si>
  <si>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</si>
  <si>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</si>
  <si>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</si>
  <si>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</si>
  <si>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</si>
  <si>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</si>
  <si>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</si>
  <si>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</si>
  <si>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</si>
  <si>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</si>
  <si>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</si>
  <si>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</si>
  <si>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</si>
  <si>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</si>
  <si>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</si>
  <si>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</si>
  <si>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</si>
  <si>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</si>
  <si>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</si>
  <si>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</si>
  <si>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</si>
  <si>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S144S144002</t>
  </si>
  <si>
    <t>S144S144002-10</t>
  </si>
  <si>
    <t>Machine #   OKUMA</t>
  </si>
  <si>
    <t xml:space="preserve">Routing:  PACK DEPT       </t>
  </si>
  <si>
    <t>2 M 24SEC</t>
  </si>
  <si>
    <t>MR 08/11/14</t>
  </si>
  <si>
    <t>JO</t>
  </si>
  <si>
    <t>BJ</t>
  </si>
  <si>
    <t>JOB OUT</t>
  </si>
  <si>
    <t>No parts@mach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</si>
</sst>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/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348955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100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 t="s">
        <v>66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02" t="s">
        <v>58</v>
      </c>
      <c r="S8" s="202"/>
      <c r="T8" s="202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63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100</v>
      </c>
      <c r="L12" s="153" t="s">
        <v>55</v>
      </c>
      <c r="M12" s="154"/>
      <c r="N12" s="242" t="s">
        <v>65</v>
      </c>
      <c r="O12" s="243"/>
      <c r="P12" s="70"/>
      <c r="Q12" s="70"/>
      <c r="R12" s="70"/>
      <c r="S12" s="71"/>
      <c r="T12" s="72">
        <v>20</v>
      </c>
      <c r="U12" s="72">
        <v>4</v>
      </c>
      <c r="V12" s="54">
        <f>SUM(F13:F23)</f>
        <v>2.5</v>
      </c>
      <c r="W12" s="55">
        <f>U12/V12</f>
        <v>1.6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41915</v>
      </c>
      <c r="C13" s="30" t="s">
        <v>67</v>
      </c>
      <c r="D13" s="30"/>
      <c r="E13" s="30">
        <v>0.5</v>
      </c>
      <c r="F13" s="80">
        <v>2.5</v>
      </c>
      <c r="G13" s="32">
        <v>10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10</v>
      </c>
      <c r="K13" s="6">
        <f>E$4-J13</f>
        <v>90</v>
      </c>
      <c r="L13" s="7">
        <f t="shared" ref="L13:L23" si="1">IF(G13="",0,$T$12*(I13-F13-Q13))</f>
        <v>10</v>
      </c>
      <c r="M13" s="4">
        <f>G13</f>
        <v>10</v>
      </c>
      <c r="N13" s="134">
        <f>IF(L13=0,"",(M13/L13))</f>
        <v>1</v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41916</v>
      </c>
      <c r="C14" s="30" t="s">
        <v>67</v>
      </c>
      <c r="D14" s="30"/>
      <c r="E14" s="30">
        <v>1</v>
      </c>
      <c r="F14" s="81">
        <v>0</v>
      </c>
      <c r="G14" s="32">
        <v>14</v>
      </c>
      <c r="H14" s="4" t="e">
        <f>IF(G14="","",(IF(#REF!=0,"",(#REF!*G14*#REF!))))</f>
        <v>#REF!</v>
      </c>
      <c r="I14" s="5">
        <f t="shared" si="0"/>
        <v>1</v>
      </c>
      <c r="J14" s="6">
        <f>SUM(G$12:G14)</f>
        <v>24</v>
      </c>
      <c r="K14" s="6">
        <f>E$4-J14</f>
        <v>76</v>
      </c>
      <c r="L14" s="7">
        <f t="shared" si="1"/>
        <v>20</v>
      </c>
      <c r="M14" s="4">
        <f t="shared" ref="M14:M23" si="4">G14</f>
        <v>14</v>
      </c>
      <c r="N14" s="134">
        <f t="shared" ref="N14:N23" si="5">IF(L14=0,"",(M14/L14))</f>
        <v>0.7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>
        <v>41918</v>
      </c>
      <c r="C15" s="30" t="s">
        <v>68</v>
      </c>
      <c r="D15" s="30"/>
      <c r="E15" s="30">
        <v>8</v>
      </c>
      <c r="F15" s="81">
        <v>0</v>
      </c>
      <c r="G15" s="32">
        <v>127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151</v>
      </c>
      <c r="K15" s="6">
        <f>E$4-J15</f>
        <v>-51</v>
      </c>
      <c r="L15" s="7">
        <f t="shared" si="1"/>
        <v>160</v>
      </c>
      <c r="M15" s="4">
        <f t="shared" si="4"/>
        <v>127</v>
      </c>
      <c r="N15" s="134">
        <f t="shared" si="5"/>
        <v>0.79374999999999996</v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>
        <v>41918</v>
      </c>
      <c r="C16" s="35" t="s">
        <v>67</v>
      </c>
      <c r="D16" s="50"/>
      <c r="E16" s="50">
        <v>2.5</v>
      </c>
      <c r="F16" s="82">
        <v>0</v>
      </c>
      <c r="G16" s="10">
        <v>50</v>
      </c>
      <c r="H16" s="4" t="e">
        <f>IF(G16="","",(IF(#REF!=0,"",(#REF!*G16*#REF!))))</f>
        <v>#REF!</v>
      </c>
      <c r="I16" s="5">
        <f t="shared" si="0"/>
        <v>2.5</v>
      </c>
      <c r="J16" s="6">
        <f>SUM(G$12:G16)</f>
        <v>201</v>
      </c>
      <c r="K16" s="6">
        <f t="shared" ref="K16:K24" si="8">E$4-J16</f>
        <v>-101</v>
      </c>
      <c r="L16" s="7">
        <f t="shared" si="1"/>
        <v>50</v>
      </c>
      <c r="M16" s="4">
        <f t="shared" si="4"/>
        <v>50</v>
      </c>
      <c r="N16" s="134">
        <f t="shared" si="5"/>
        <v>1</v>
      </c>
      <c r="O16" s="135"/>
      <c r="P16" s="33"/>
      <c r="Q16" s="8">
        <v>0</v>
      </c>
      <c r="R16" s="8">
        <v>0</v>
      </c>
      <c r="S16" s="8">
        <v>0</v>
      </c>
      <c r="T16" s="171" t="s">
        <v>69</v>
      </c>
      <c r="U16" s="172"/>
      <c r="V16" s="172"/>
      <c r="W16" s="173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201</v>
      </c>
      <c r="K17" s="6">
        <f t="shared" ref="K17" si="11">E$4-J17</f>
        <v>-101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 t="s">
        <v>70</v>
      </c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201</v>
      </c>
      <c r="K18" s="6">
        <f t="shared" ref="K18:K20" si="17">E$4-J18</f>
        <v>-101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201</v>
      </c>
      <c r="K19" s="6">
        <f t="shared" si="17"/>
        <v>-101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201</v>
      </c>
      <c r="K20" s="6">
        <f t="shared" si="17"/>
        <v>-101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201</v>
      </c>
      <c r="K21" s="6">
        <f t="shared" si="8"/>
        <v>-101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201</v>
      </c>
      <c r="K22" s="6">
        <f t="shared" si="8"/>
        <v>-101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201</v>
      </c>
      <c r="K23" s="6">
        <f t="shared" si="8"/>
        <v>-101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12</v>
      </c>
      <c r="F24" s="62">
        <f>SUM(F13:F23)</f>
        <v>2.5</v>
      </c>
      <c r="G24" s="62">
        <f>SUM(G13:G23)</f>
        <v>201</v>
      </c>
      <c r="H24" s="84"/>
      <c r="I24" s="62">
        <f t="shared" si="0"/>
        <v>14.5</v>
      </c>
      <c r="J24" s="85">
        <f>J23</f>
        <v>201</v>
      </c>
      <c r="K24" s="85">
        <f t="shared" si="8"/>
        <v>-101</v>
      </c>
      <c r="L24" s="86">
        <f>SUM(L13:L23)</f>
        <v>240</v>
      </c>
      <c r="M24" s="84">
        <f>SUM(M13:M23)</f>
        <v>201</v>
      </c>
      <c r="N24" s="141">
        <f>SUM(M24/L24)</f>
        <v>0.83750000000000002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39" t="s">
        <v>64</v>
      </c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1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100</v>
      </c>
      <c r="L26" s="153" t="s">
        <v>55</v>
      </c>
      <c r="M26" s="154"/>
      <c r="N26" s="153"/>
      <c r="O26" s="155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/>
      <c r="R27" s="8"/>
      <c r="S27" s="8"/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</v>
      </c>
      <c r="L28" s="7">
        <f t="shared" si="24"/>
        <v>0</v>
      </c>
      <c r="M28" s="4">
        <f t="shared" ref="M28:M37" si="27">G28</f>
        <v>0</v>
      </c>
      <c r="N28" s="134" t="str">
        <f t="shared" ref="N28:N37" si="28">IF(L28=0,"",(M28/L28))</f>
        <v/>
      </c>
      <c r="O28" s="135"/>
      <c r="P28" s="33"/>
      <c r="Q28" s="8"/>
      <c r="R28" s="8"/>
      <c r="S28" s="8"/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100</v>
      </c>
      <c r="L38" s="86">
        <f>SUM(L27:L37)</f>
        <v>0</v>
      </c>
      <c r="M38" s="84">
        <f>SUM(M27:M37)</f>
        <v>0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39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100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 t="s">
        <v>53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/>
      <c r="N56" s="113"/>
      <c r="O56" s="121"/>
      <c r="P56" s="114"/>
      <c r="Q56" s="114"/>
      <c r="R56" s="114"/>
      <c r="S56" s="114"/>
      <c r="T56" s="114"/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201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2014-10-13T17:44:42Z</dcterms:modified>
</cp:coreProperties>
</file>