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<sst xmlns="http://schemas.openxmlformats.org/spreadsheetml/2006/main" count="141" uniqueCount="72">
  <si>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</si>
  <si>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</si>
  <si>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</si>
  <si>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</si>
  <si>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</si>
  <si>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</si>
  <si>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</si>
  <si>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</si>
  <si>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</si>
  <si>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</si>
  <si>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</si>
  <si>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</si>
  <si>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</si>
  <si>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</si>
  <si>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</si>
  <si>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</si>
  <si>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</si>
  <si>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</si>
  <si>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</si>
  <si>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</si>
  <si>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</si>
  <si>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</si>
  <si>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</si>
  <si>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</si>
  <si>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</si>
  <si>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</si>
  <si>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</si>
  <si>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</si>
  <si>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</si>
  <si>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</si>
  <si>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</si>
  <si>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</si>
  <si>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</si>
  <si>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</si>
  <si>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</si>
  <si>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</si>
  <si>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</si>
  <si>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</si>
  <si>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</si>
  <si>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</si>
  <si>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</si>
  <si>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</si>
  <si>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</si>
  <si>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</si>
  <si>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</si>
  <si>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</si>
  <si>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</si>
  <si>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</si>
  <si>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</si>
  <si>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</si>
  <si>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</si>
  <si>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</si>
  <si>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</si>
  <si>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</si>
  <si>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</si>
  <si>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</si>
  <si>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</si>
  <si>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</si>
  <si>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</si>
  <si>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</si>
  <si>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</si>
  <si>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S144S144002</t>
  </si>
  <si>
    <t>S144S144002-10</t>
  </si>
  <si>
    <t>Machine #   OKUMA</t>
  </si>
  <si>
    <t xml:space="preserve">Routing:  PACK DEPT       </t>
  </si>
  <si>
    <t>2 M 24SEC</t>
  </si>
  <si>
    <t>MR 08/11/14</t>
  </si>
  <si>
    <t>JO</t>
  </si>
  <si>
    <t>BJ</t>
  </si>
  <si>
    <t>C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</si>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</sst>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 t="s">
        <v>69</v>
      </c>
      <c r="M2" s="22"/>
      <c r="N2" s="22"/>
      <c r="O2" s="22"/>
      <c r="P2" s="22"/>
      <c r="Q2" s="22"/>
      <c r="R2" s="229" t="s">
        <v>45</v>
      </c>
      <c r="S2" s="207"/>
      <c r="T2" s="208"/>
      <c r="U2" s="203">
        <v>348909</v>
      </c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351977</v>
      </c>
      <c r="F3" s="226"/>
      <c r="G3" s="227"/>
      <c r="H3" s="22"/>
      <c r="I3" s="25"/>
      <c r="J3" s="203" t="s">
        <v>25</v>
      </c>
      <c r="K3" s="228"/>
      <c r="L3" s="203" t="s">
        <v>62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200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66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63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200</v>
      </c>
      <c r="L12" s="153" t="s">
        <v>55</v>
      </c>
      <c r="M12" s="154"/>
      <c r="N12" s="242" t="s">
        <v>65</v>
      </c>
      <c r="O12" s="243"/>
      <c r="P12" s="70"/>
      <c r="Q12" s="70"/>
      <c r="R12" s="70"/>
      <c r="S12" s="71"/>
      <c r="T12" s="72">
        <v>20</v>
      </c>
      <c r="U12" s="72">
        <v>4</v>
      </c>
      <c r="V12" s="54">
        <f>SUM(F13:F23)</f>
        <v>2.5</v>
      </c>
      <c r="W12" s="55">
        <f>U12/V12</f>
        <v>1.6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41947</v>
      </c>
      <c r="C13" s="30" t="s">
        <v>67</v>
      </c>
      <c r="D13" s="30"/>
      <c r="E13" s="30">
        <v>0</v>
      </c>
      <c r="F13" s="80">
        <v>2.5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0</v>
      </c>
      <c r="K13" s="6">
        <f>E$4-J13</f>
        <v>200</v>
      </c>
      <c r="L13" s="7">
        <f t="shared" ref="L13:L23" si="1">IF(G13="",0,$T$12*(I13-F13-Q13))</f>
        <v>0</v>
      </c>
      <c r="M13" s="4">
        <f>G13</f>
        <v>0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41948</v>
      </c>
      <c r="C14" s="30" t="s">
        <v>68</v>
      </c>
      <c r="D14" s="30"/>
      <c r="E14" s="30">
        <v>8</v>
      </c>
      <c r="F14" s="81">
        <v>0</v>
      </c>
      <c r="G14" s="32">
        <v>124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124</v>
      </c>
      <c r="K14" s="6">
        <f>E$4-J14</f>
        <v>76</v>
      </c>
      <c r="L14" s="7">
        <f t="shared" si="1"/>
        <v>160</v>
      </c>
      <c r="M14" s="4">
        <f t="shared" ref="M14:M23" si="4">G14</f>
        <v>124</v>
      </c>
      <c r="N14" s="134">
        <f t="shared" ref="N14:N23" si="5">IF(L14=0,"",(M14/L14))</f>
        <v>0.77500000000000002</v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41949</v>
      </c>
      <c r="C15" s="30" t="s">
        <v>68</v>
      </c>
      <c r="D15" s="30"/>
      <c r="E15" s="30">
        <v>6</v>
      </c>
      <c r="F15" s="81">
        <v>0</v>
      </c>
      <c r="G15" s="32">
        <v>92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216</v>
      </c>
      <c r="K15" s="6">
        <f>E$4-J15</f>
        <v>-16</v>
      </c>
      <c r="L15" s="7">
        <f t="shared" si="1"/>
        <v>120</v>
      </c>
      <c r="M15" s="4">
        <f t="shared" si="4"/>
        <v>92</v>
      </c>
      <c r="N15" s="134">
        <f t="shared" si="5"/>
        <v>0.76666666666666672</v>
      </c>
      <c r="O15" s="135"/>
      <c r="P15" s="33"/>
      <c r="Q15" s="8">
        <v>0</v>
      </c>
      <c r="R15" s="8">
        <v>0</v>
      </c>
      <c r="S15" s="8">
        <v>0</v>
      </c>
      <c r="T15" s="171" t="s">
        <v>70</v>
      </c>
      <c r="U15" s="172"/>
      <c r="V15" s="172"/>
      <c r="W15" s="173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216</v>
      </c>
      <c r="K16" s="6">
        <f t="shared" ref="K16:K24" si="8">E$4-J16</f>
        <v>-16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 t="s">
        <v>71</v>
      </c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216</v>
      </c>
      <c r="K17" s="6">
        <f t="shared" ref="K17" si="11">E$4-J17</f>
        <v>-16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216</v>
      </c>
      <c r="K18" s="6">
        <f t="shared" ref="K18:K20" si="17">E$4-J18</f>
        <v>-16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216</v>
      </c>
      <c r="K19" s="6">
        <f t="shared" si="17"/>
        <v>-16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216</v>
      </c>
      <c r="K20" s="6">
        <f t="shared" si="17"/>
        <v>-16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216</v>
      </c>
      <c r="K21" s="6">
        <f t="shared" si="8"/>
        <v>-16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216</v>
      </c>
      <c r="K22" s="6">
        <f t="shared" si="8"/>
        <v>-16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216</v>
      </c>
      <c r="K23" s="6">
        <f t="shared" si="8"/>
        <v>-16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14</v>
      </c>
      <c r="F24" s="62">
        <f>SUM(F13:F23)</f>
        <v>2.5</v>
      </c>
      <c r="G24" s="62">
        <f>SUM(G13:G23)</f>
        <v>216</v>
      </c>
      <c r="H24" s="84"/>
      <c r="I24" s="62">
        <f t="shared" si="0"/>
        <v>16.5</v>
      </c>
      <c r="J24" s="85">
        <f>J23</f>
        <v>216</v>
      </c>
      <c r="K24" s="85">
        <f t="shared" si="8"/>
        <v>-16</v>
      </c>
      <c r="L24" s="86">
        <f>SUM(L13:L23)</f>
        <v>280</v>
      </c>
      <c r="M24" s="84">
        <f>SUM(M13:M23)</f>
        <v>216</v>
      </c>
      <c r="N24" s="141">
        <f>SUM(M24/L24)</f>
        <v>0.77142857142857146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39" t="s">
        <v>64</v>
      </c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1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219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216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2014-11-11T20:28:42Z</dcterms:modified>
</cp:coreProperties>
</file>