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 defaultThemeVersion="124226"/>
  <bookViews>
    <workbookView xWindow="120" yWindow="225" windowWidth="15195" windowHeight="7815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Sheet1!$B$1:$W$57</definedName>
  </definedNames>
  <calcPr calcId="125725"/>
</workbook>
</file>

<file path=xl/calcChain.xml><?xml version="1.0" encoding="utf-8"?>
<calcChain xmlns="http://schemas.openxmlformats.org/spreadsheetml/2006/main">
  <c r="L56" i="1"/>
  <c r="L55"/>
  <c r="L54"/>
  <c r="L53"/>
  <c r="G49" l="1"/>
  <c r="F55" s="1"/>
  <c r="G35"/>
  <c r="G21"/>
  <c r="F57" s="1"/>
  <c r="I49" l="1"/>
  <c r="I35"/>
  <c r="F56"/>
  <c r="I45"/>
  <c r="J45"/>
  <c r="K45" s="1"/>
  <c r="L45"/>
  <c r="N45" s="1"/>
  <c r="M45"/>
  <c r="I29"/>
  <c r="J29"/>
  <c r="K29" s="1"/>
  <c r="L29"/>
  <c r="N29" s="1"/>
  <c r="M29"/>
  <c r="I14"/>
  <c r="L14" s="1"/>
  <c r="J14"/>
  <c r="K14" s="1"/>
  <c r="M14"/>
  <c r="I40"/>
  <c r="J40"/>
  <c r="K40" s="1"/>
  <c r="L40"/>
  <c r="N40" s="1"/>
  <c r="M40"/>
  <c r="I41"/>
  <c r="J41"/>
  <c r="K41" s="1"/>
  <c r="L41"/>
  <c r="N41" s="1"/>
  <c r="M41"/>
  <c r="I42"/>
  <c r="L42" s="1"/>
  <c r="N42" s="1"/>
  <c r="J42"/>
  <c r="K42" s="1"/>
  <c r="M42"/>
  <c r="I26"/>
  <c r="J26"/>
  <c r="K26" s="1"/>
  <c r="L26"/>
  <c r="N26" s="1"/>
  <c r="M26"/>
  <c r="I27"/>
  <c r="L27" s="1"/>
  <c r="N27" s="1"/>
  <c r="J27"/>
  <c r="K27" s="1"/>
  <c r="M27"/>
  <c r="I28"/>
  <c r="J28"/>
  <c r="K28" s="1"/>
  <c r="L28"/>
  <c r="N28" s="1"/>
  <c r="M28"/>
  <c r="I15"/>
  <c r="L15" s="1"/>
  <c r="J15"/>
  <c r="K15" s="1"/>
  <c r="M15"/>
  <c r="I16"/>
  <c r="L16" s="1"/>
  <c r="J16"/>
  <c r="K16" s="1"/>
  <c r="M16"/>
  <c r="I17"/>
  <c r="L17" s="1"/>
  <c r="N17" s="1"/>
  <c r="J17"/>
  <c r="K17" s="1"/>
  <c r="M17"/>
  <c r="N15" l="1"/>
  <c r="N16"/>
  <c r="N14"/>
  <c r="V37"/>
  <c r="W37" s="1"/>
  <c r="V23"/>
  <c r="W23" s="1"/>
  <c r="V9"/>
  <c r="W9" s="1"/>
  <c r="K37" l="1"/>
  <c r="K23"/>
  <c r="K9"/>
  <c r="S49" l="1"/>
  <c r="S35"/>
  <c r="S21"/>
  <c r="J39"/>
  <c r="K39" s="1"/>
  <c r="J43"/>
  <c r="K43" s="1"/>
  <c r="J44"/>
  <c r="K44" s="1"/>
  <c r="J46"/>
  <c r="K46" s="1"/>
  <c r="J47"/>
  <c r="K47" s="1"/>
  <c r="J48"/>
  <c r="K48" s="1"/>
  <c r="J38"/>
  <c r="K38" s="1"/>
  <c r="J25"/>
  <c r="K25" s="1"/>
  <c r="J30"/>
  <c r="K30" s="1"/>
  <c r="J31"/>
  <c r="K31" s="1"/>
  <c r="J32"/>
  <c r="K32" s="1"/>
  <c r="J33"/>
  <c r="K33" s="1"/>
  <c r="J34"/>
  <c r="K34" s="1"/>
  <c r="J24"/>
  <c r="K24" s="1"/>
  <c r="M48"/>
  <c r="M47"/>
  <c r="M46"/>
  <c r="M44"/>
  <c r="M43"/>
  <c r="M39"/>
  <c r="M38"/>
  <c r="L34"/>
  <c r="N34" s="1"/>
  <c r="M25"/>
  <c r="M30"/>
  <c r="M31"/>
  <c r="M32"/>
  <c r="M33"/>
  <c r="M34"/>
  <c r="M24"/>
  <c r="I20"/>
  <c r="I21"/>
  <c r="I34"/>
  <c r="I33"/>
  <c r="L33" s="1"/>
  <c r="I32"/>
  <c r="L32" s="1"/>
  <c r="N32" s="1"/>
  <c r="I31"/>
  <c r="L31" s="1"/>
  <c r="I30"/>
  <c r="L30" s="1"/>
  <c r="N30" s="1"/>
  <c r="I25"/>
  <c r="I24"/>
  <c r="L24" s="1"/>
  <c r="M11"/>
  <c r="M12"/>
  <c r="M13"/>
  <c r="M18"/>
  <c r="M19"/>
  <c r="M20"/>
  <c r="M10"/>
  <c r="L20"/>
  <c r="N20" s="1"/>
  <c r="J11"/>
  <c r="K11" s="1"/>
  <c r="J12"/>
  <c r="K12" s="1"/>
  <c r="J13"/>
  <c r="K13" s="1"/>
  <c r="J18"/>
  <c r="K18" s="1"/>
  <c r="J19"/>
  <c r="K19" s="1"/>
  <c r="J20"/>
  <c r="K20" s="1"/>
  <c r="J10"/>
  <c r="K10" s="1"/>
  <c r="F54" l="1"/>
  <c r="N33"/>
  <c r="N31"/>
  <c r="N24"/>
  <c r="M21"/>
  <c r="M35"/>
  <c r="L25"/>
  <c r="N25" s="1"/>
  <c r="H49" l="1"/>
  <c r="I48"/>
  <c r="L48" s="1"/>
  <c r="N48" s="1"/>
  <c r="H48"/>
  <c r="I47"/>
  <c r="L47" s="1"/>
  <c r="N47" s="1"/>
  <c r="H47"/>
  <c r="I46"/>
  <c r="L46" s="1"/>
  <c r="N46" s="1"/>
  <c r="H46"/>
  <c r="I44"/>
  <c r="L44" s="1"/>
  <c r="N44" s="1"/>
  <c r="H44"/>
  <c r="I43"/>
  <c r="L43" s="1"/>
  <c r="N43" s="1"/>
  <c r="H43"/>
  <c r="I39"/>
  <c r="L39" s="1"/>
  <c r="N39" s="1"/>
  <c r="H39"/>
  <c r="I38"/>
  <c r="H38"/>
  <c r="M49" s="1"/>
  <c r="H37"/>
  <c r="H34"/>
  <c r="H33"/>
  <c r="H32"/>
  <c r="H31"/>
  <c r="H30"/>
  <c r="H25"/>
  <c r="H24"/>
  <c r="H23"/>
  <c r="H20"/>
  <c r="I19"/>
  <c r="L19" s="1"/>
  <c r="N19" s="1"/>
  <c r="H19"/>
  <c r="I18"/>
  <c r="L18" s="1"/>
  <c r="N18" s="1"/>
  <c r="H18"/>
  <c r="I13"/>
  <c r="L13" s="1"/>
  <c r="H13"/>
  <c r="I12"/>
  <c r="L12" s="1"/>
  <c r="N12" s="1"/>
  <c r="H12"/>
  <c r="I11"/>
  <c r="H11"/>
  <c r="I10"/>
  <c r="L10" s="1"/>
  <c r="N10" s="1"/>
  <c r="H10"/>
  <c r="N13" l="1"/>
  <c r="L38"/>
  <c r="N38" s="1"/>
  <c r="L35"/>
  <c r="N35" s="1"/>
  <c r="L11"/>
  <c r="N11" s="1"/>
  <c r="L21" l="1"/>
  <c r="N21" s="1"/>
  <c r="L49"/>
  <c r="N49" s="1"/>
</calcChain>
</file>

<file path=xl/sharedStrings.xml><?xml version="1.0" encoding="utf-8"?>
<sst xmlns="http://schemas.openxmlformats.org/spreadsheetml/2006/main" count="65" uniqueCount="61">
  <si>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</si>
  <si>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</si>
  <si>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</si>
  <si>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</si>
  <si>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</si>
  <si>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</si>
  <si>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</si>
  <si>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</si>
  <si>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</si>
  <si>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</si>
  <si>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</si>
  <si>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</si>
  <si>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</si>
  <si>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</si>
  <si>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</si>
  <si>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</si>
  <si>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</si>
  <si>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</si>
  <si>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</si>
  <si>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</si>
  <si>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</si>
  <si>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</si>
  <si>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</si>
  <si>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</si>
  <si>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</si>
  <si>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</si>
  <si>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</si>
  <si>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</si>
  <si>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</si>
  <si>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</si>
  <si>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</si>
  <si>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</si>
  <si>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</si>
  <si>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</si>
  <si>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</si>
  <si>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</si>
  <si>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</si>
  <si>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>Machine #</t>
  </si>
  <si>
    <t xml:space="preserve">Routing: </t>
  </si>
  <si>
    <t xml:space="preserve">Machine # </t>
  </si>
  <si>
    <t>Routing:</t>
  </si>
  <si>
    <t>Maintenance</t>
  </si>
  <si>
    <t>Setup Idle</t>
  </si>
  <si>
    <t>Heat Lot #           or                       Box W/O #'s Found on Label</t>
  </si>
  <si>
    <t>Special Notes / Instructions</t>
  </si>
  <si>
    <t>1st Operation Count</t>
  </si>
  <si>
    <t>2nd Operation Count</t>
  </si>
  <si>
    <t>3rd Operation Count</t>
  </si>
  <si>
    <t>Total Scrapped</t>
  </si>
  <si>
    <t xml:space="preserve">Total Counted Pcs </t>
  </si>
  <si>
    <t xml:space="preserve">Final Part Calculation </t>
  </si>
  <si>
    <t>Control Devices LLC / Work Order Production Record</t>
  </si>
  <si>
    <t>S169S169002</t>
  </si>
  <si>
    <t>S169S169002-10</t>
  </si>
  <si>
    <t>Machine #   CNC OKUMA</t>
  </si>
  <si>
    <t>JO</t>
  </si>
  <si>
    <t>Edit existing prog</t>
  </si>
  <si>
    <t xml:space="preserve">Routing:      PACK DEPT  </t>
  </si>
  <si>
    <t>CYCLE TIME:    5min 12sec                 CYC TIME/ S/U OK PER MR</t>
  </si>
  <si>
    <t>BJ</t>
  </si>
  <si>
    <t>JOB OUT</t>
  </si>
</sst>
</file>

<file path=xl/styles.xml><?xml version="1.0" encoding="utf-8"?>
<styleSheet xmlns="http://schemas.openxmlformats.org/spreadsheetml/2006/main">
  <numFmts count="3">
    <numFmt numFmtId="164" formatCode="m/d/yy"/>
    <numFmt numFmtId="165" formatCode="0.0%"/>
    <numFmt numFmtId="166" formatCode="m/d/yy;@"/>
  </numFmts>
  <fonts count="9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4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204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6" xfId="0" applyFont="1" applyFill="1" applyBorder="1" applyAlignment="1">
      <alignment horizontal="center"/>
    </xf>
    <xf numFmtId="1" fontId="0" fillId="2" borderId="22" xfId="0" applyNumberFormat="1" applyFont="1" applyFill="1" applyBorder="1" applyAlignment="1">
      <alignment horizontal="center"/>
    </xf>
    <xf numFmtId="0" fontId="0" fillId="2" borderId="22" xfId="0" applyNumberFormat="1" applyFont="1" applyFill="1" applyBorder="1" applyAlignment="1">
      <alignment horizontal="center"/>
    </xf>
    <xf numFmtId="1" fontId="0" fillId="2" borderId="26" xfId="0" applyNumberFormat="1" applyFont="1" applyFill="1" applyBorder="1" applyAlignment="1">
      <alignment horizontal="center"/>
    </xf>
    <xf numFmtId="0" fontId="0" fillId="2" borderId="22" xfId="0" applyFont="1" applyFill="1" applyBorder="1" applyAlignment="1">
      <alignment horizontal="center"/>
    </xf>
    <xf numFmtId="0" fontId="0" fillId="0" borderId="22" xfId="0" applyFont="1" applyBorder="1" applyAlignment="1">
      <alignment horizontal="center"/>
    </xf>
    <xf numFmtId="164" fontId="0" fillId="0" borderId="8" xfId="0" applyNumberFormat="1" applyFont="1" applyBorder="1" applyAlignment="1">
      <alignment horizontal="center"/>
    </xf>
    <xf numFmtId="0" fontId="0" fillId="0" borderId="22" xfId="0" applyFont="1" applyFill="1" applyBorder="1" applyAlignment="1">
      <alignment horizontal="center"/>
    </xf>
    <xf numFmtId="1" fontId="0" fillId="0" borderId="22" xfId="0" applyNumberFormat="1" applyFont="1" applyFill="1" applyBorder="1" applyAlignment="1">
      <alignment horizontal="center"/>
    </xf>
    <xf numFmtId="164" fontId="0" fillId="0" borderId="10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5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3" fillId="0" borderId="2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6" xfId="0" applyNumberFormat="1" applyFont="1" applyFill="1" applyBorder="1" applyAlignment="1">
      <alignment horizontal="center"/>
    </xf>
    <xf numFmtId="164" fontId="4" fillId="0" borderId="8" xfId="1" applyNumberFormat="1" applyFont="1" applyBorder="1" applyAlignment="1">
      <alignment horizontal="center"/>
    </xf>
    <xf numFmtId="0" fontId="4" fillId="0" borderId="22" xfId="1" applyFont="1" applyBorder="1" applyAlignment="1">
      <alignment horizontal="center"/>
    </xf>
    <xf numFmtId="0" fontId="4" fillId="0" borderId="10" xfId="1" applyFont="1" applyFill="1" applyBorder="1" applyAlignment="1">
      <alignment horizontal="center"/>
    </xf>
    <xf numFmtId="1" fontId="4" fillId="0" borderId="22" xfId="1" applyNumberFormat="1" applyFont="1" applyFill="1" applyBorder="1" applyAlignment="1">
      <alignment horizontal="center"/>
    </xf>
    <xf numFmtId="0" fontId="5" fillId="0" borderId="22" xfId="1" applyFont="1" applyFill="1" applyBorder="1" applyAlignment="1">
      <alignment horizontal="center"/>
    </xf>
    <xf numFmtId="0" fontId="4" fillId="0" borderId="22" xfId="1" applyFont="1" applyFill="1" applyBorder="1" applyAlignment="1">
      <alignment horizontal="center"/>
    </xf>
    <xf numFmtId="0" fontId="4" fillId="0" borderId="22" xfId="0" applyFont="1" applyBorder="1" applyAlignment="1">
      <alignment horizontal="center"/>
    </xf>
    <xf numFmtId="164" fontId="4" fillId="0" borderId="10" xfId="0" applyNumberFormat="1" applyFont="1" applyBorder="1" applyAlignment="1">
      <alignment horizontal="center"/>
    </xf>
    <xf numFmtId="164" fontId="4" fillId="0" borderId="10" xfId="1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0" fontId="0" fillId="0" borderId="9" xfId="0" applyFont="1" applyBorder="1" applyAlignment="1">
      <alignment horizontal="center" vertical="center" wrapText="1"/>
    </xf>
    <xf numFmtId="1" fontId="0" fillId="0" borderId="22" xfId="0" applyNumberFormat="1" applyFont="1" applyBorder="1" applyAlignment="1">
      <alignment horizontal="center" vertical="center"/>
    </xf>
    <xf numFmtId="0" fontId="0" fillId="0" borderId="22" xfId="0" applyFont="1" applyBorder="1" applyAlignment="1">
      <alignment horizontal="center" vertical="center"/>
    </xf>
    <xf numFmtId="0" fontId="2" fillId="4" borderId="26" xfId="0" applyNumberFormat="1" applyFont="1" applyFill="1" applyBorder="1" applyAlignment="1">
      <alignment vertical="center"/>
    </xf>
    <xf numFmtId="164" fontId="2" fillId="4" borderId="34" xfId="0" applyNumberFormat="1" applyFont="1" applyFill="1" applyBorder="1" applyAlignment="1"/>
    <xf numFmtId="1" fontId="0" fillId="4" borderId="34" xfId="0" applyNumberFormat="1" applyFont="1" applyFill="1" applyBorder="1" applyAlignment="1">
      <alignment horizontal="center"/>
    </xf>
    <xf numFmtId="0" fontId="0" fillId="4" borderId="34" xfId="0" applyNumberFormat="1" applyFont="1" applyFill="1" applyBorder="1" applyAlignment="1">
      <alignment horizontal="center"/>
    </xf>
    <xf numFmtId="164" fontId="3" fillId="4" borderId="34" xfId="1" applyNumberFormat="1" applyFont="1" applyFill="1" applyBorder="1" applyAlignment="1"/>
    <xf numFmtId="0" fontId="0" fillId="0" borderId="22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3" fillId="5" borderId="27" xfId="0" applyFont="1" applyFill="1" applyBorder="1" applyAlignment="1">
      <alignment horizontal="center" vertical="center"/>
    </xf>
    <xf numFmtId="0" fontId="2" fillId="5" borderId="34" xfId="0" applyFont="1" applyFill="1" applyBorder="1" applyAlignment="1">
      <alignment horizontal="center" vertical="center"/>
    </xf>
    <xf numFmtId="0" fontId="6" fillId="5" borderId="34" xfId="0" applyFont="1" applyFill="1" applyBorder="1" applyAlignment="1">
      <alignment horizontal="center" vertical="center"/>
    </xf>
    <xf numFmtId="0" fontId="3" fillId="5" borderId="34" xfId="1" applyFont="1" applyFill="1" applyBorder="1" applyAlignment="1">
      <alignment horizontal="center" vertical="center"/>
    </xf>
    <xf numFmtId="164" fontId="2" fillId="6" borderId="11" xfId="0" applyNumberFormat="1" applyFont="1" applyFill="1" applyBorder="1" applyAlignment="1"/>
    <xf numFmtId="164" fontId="2" fillId="6" borderId="22" xfId="0" applyNumberFormat="1" applyFont="1" applyFill="1" applyBorder="1" applyAlignment="1"/>
    <xf numFmtId="1" fontId="0" fillId="6" borderId="22" xfId="0" applyNumberFormat="1" applyFont="1" applyFill="1" applyBorder="1" applyAlignment="1">
      <alignment horizontal="center"/>
    </xf>
    <xf numFmtId="0" fontId="0" fillId="6" borderId="22" xfId="0" applyNumberFormat="1" applyFont="1" applyFill="1" applyBorder="1" applyAlignment="1">
      <alignment horizontal="center"/>
    </xf>
    <xf numFmtId="1" fontId="0" fillId="6" borderId="26" xfId="0" applyNumberFormat="1" applyFont="1" applyFill="1" applyBorder="1" applyAlignment="1">
      <alignment horizontal="center"/>
    </xf>
    <xf numFmtId="0" fontId="0" fillId="6" borderId="22" xfId="0" applyFont="1" applyFill="1" applyBorder="1" applyAlignment="1">
      <alignment horizontal="center"/>
    </xf>
    <xf numFmtId="0" fontId="5" fillId="6" borderId="22" xfId="1" applyFont="1" applyFill="1" applyBorder="1" applyAlignment="1">
      <alignment horizontal="center"/>
    </xf>
    <xf numFmtId="0" fontId="4" fillId="6" borderId="22" xfId="1" applyFont="1" applyFill="1" applyBorder="1" applyAlignment="1">
      <alignment horizontal="center"/>
    </xf>
    <xf numFmtId="0" fontId="3" fillId="7" borderId="34" xfId="0" applyFont="1" applyFill="1" applyBorder="1" applyAlignment="1">
      <alignment horizontal="center" vertical="center"/>
    </xf>
    <xf numFmtId="9" fontId="3" fillId="7" borderId="28" xfId="0" applyNumberFormat="1" applyFont="1" applyFill="1" applyBorder="1" applyAlignment="1">
      <alignment horizontal="center" vertical="center"/>
    </xf>
    <xf numFmtId="0" fontId="6" fillId="7" borderId="34" xfId="0" applyFont="1" applyFill="1" applyBorder="1" applyAlignment="1">
      <alignment horizontal="center" vertical="center"/>
    </xf>
    <xf numFmtId="9" fontId="6" fillId="7" borderId="35" xfId="0" applyNumberFormat="1" applyFont="1" applyFill="1" applyBorder="1" applyAlignment="1">
      <alignment horizontal="center" vertical="center"/>
    </xf>
    <xf numFmtId="0" fontId="0" fillId="0" borderId="22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2" fillId="6" borderId="22" xfId="0" applyNumberFormat="1" applyFont="1" applyFill="1" applyBorder="1" applyAlignment="1">
      <alignment horizontal="center"/>
    </xf>
    <xf numFmtId="0" fontId="3" fillId="6" borderId="22" xfId="1" applyFont="1" applyFill="1" applyBorder="1" applyAlignment="1">
      <alignment horizontal="center"/>
    </xf>
    <xf numFmtId="0" fontId="0" fillId="0" borderId="0" xfId="0" applyFont="1" applyFill="1"/>
    <xf numFmtId="0" fontId="3" fillId="0" borderId="6" xfId="0" applyFont="1" applyBorder="1" applyAlignment="1">
      <alignment vertical="center" wrapText="1"/>
    </xf>
    <xf numFmtId="0" fontId="0" fillId="0" borderId="6" xfId="0" applyFont="1" applyBorder="1"/>
    <xf numFmtId="0" fontId="4" fillId="3" borderId="9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4" fillId="3" borderId="12" xfId="1" applyFont="1" applyFill="1" applyBorder="1" applyAlignment="1">
      <alignment horizontal="left"/>
    </xf>
    <xf numFmtId="0" fontId="0" fillId="0" borderId="23" xfId="0" applyFont="1" applyBorder="1" applyAlignment="1">
      <alignment horizontal="center"/>
    </xf>
    <xf numFmtId="0" fontId="0" fillId="0" borderId="41" xfId="0" applyFont="1" applyBorder="1" applyAlignment="1">
      <alignment horizontal="center"/>
    </xf>
    <xf numFmtId="0" fontId="0" fillId="0" borderId="9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0" fontId="0" fillId="0" borderId="12" xfId="0" applyFont="1" applyBorder="1" applyAlignment="1">
      <alignment horizontal="left"/>
    </xf>
    <xf numFmtId="0" fontId="4" fillId="3" borderId="9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4" fillId="3" borderId="12" xfId="1" applyFont="1" applyFill="1" applyBorder="1" applyAlignment="1">
      <alignment horizontal="left"/>
    </xf>
    <xf numFmtId="165" fontId="0" fillId="2" borderId="9" xfId="0" applyNumberFormat="1" applyFont="1" applyFill="1" applyBorder="1" applyAlignment="1">
      <alignment horizontal="center"/>
    </xf>
    <xf numFmtId="165" fontId="0" fillId="2" borderId="10" xfId="0" applyNumberFormat="1" applyFont="1" applyFill="1" applyBorder="1" applyAlignment="1">
      <alignment horizontal="center"/>
    </xf>
    <xf numFmtId="0" fontId="4" fillId="0" borderId="9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0" fontId="4" fillId="0" borderId="12" xfId="1" applyFont="1" applyBorder="1" applyAlignment="1">
      <alignment horizontal="left"/>
    </xf>
    <xf numFmtId="0" fontId="0" fillId="0" borderId="22" xfId="0" applyFont="1" applyBorder="1" applyAlignment="1">
      <alignment horizontal="center"/>
    </xf>
    <xf numFmtId="0" fontId="0" fillId="0" borderId="20" xfId="0" applyFont="1" applyBorder="1" applyAlignment="1">
      <alignment horizontal="center"/>
    </xf>
    <xf numFmtId="0" fontId="4" fillId="6" borderId="9" xfId="1" applyFont="1" applyFill="1" applyBorder="1" applyAlignment="1">
      <alignment horizontal="center"/>
    </xf>
    <xf numFmtId="0" fontId="4" fillId="6" borderId="11" xfId="1" applyFont="1" applyFill="1" applyBorder="1" applyAlignment="1">
      <alignment horizontal="center"/>
    </xf>
    <xf numFmtId="0" fontId="4" fillId="6" borderId="12" xfId="1" applyFont="1" applyFill="1" applyBorder="1" applyAlignment="1">
      <alignment horizontal="center"/>
    </xf>
    <xf numFmtId="165" fontId="0" fillId="6" borderId="9" xfId="0" applyNumberFormat="1" applyFont="1" applyFill="1" applyBorder="1" applyAlignment="1">
      <alignment horizontal="center"/>
    </xf>
    <xf numFmtId="165" fontId="0" fillId="6" borderId="10" xfId="0" applyNumberFormat="1" applyFont="1" applyFill="1" applyBorder="1" applyAlignment="1">
      <alignment horizontal="center"/>
    </xf>
    <xf numFmtId="164" fontId="2" fillId="6" borderId="13" xfId="0" applyNumberFormat="1" applyFont="1" applyFill="1" applyBorder="1" applyAlignment="1">
      <alignment horizontal="center"/>
    </xf>
    <xf numFmtId="164" fontId="2" fillId="6" borderId="11" xfId="0" applyNumberFormat="1" applyFont="1" applyFill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7" fillId="0" borderId="22" xfId="0" applyFont="1" applyBorder="1" applyAlignment="1">
      <alignment horizontal="center" vertical="center" wrapText="1"/>
    </xf>
    <xf numFmtId="164" fontId="3" fillId="3" borderId="13" xfId="0" applyNumberFormat="1" applyFont="1" applyFill="1" applyBorder="1" applyAlignment="1">
      <alignment horizontal="center"/>
    </xf>
    <xf numFmtId="164" fontId="3" fillId="3" borderId="11" xfId="0" applyNumberFormat="1" applyFont="1" applyFill="1" applyBorder="1" applyAlignment="1">
      <alignment horizontal="center"/>
    </xf>
    <xf numFmtId="164" fontId="3" fillId="3" borderId="17" xfId="0" applyNumberFormat="1" applyFont="1" applyFill="1" applyBorder="1" applyAlignment="1">
      <alignment horizontal="center"/>
    </xf>
    <xf numFmtId="164" fontId="3" fillId="3" borderId="39" xfId="0" applyNumberFormat="1" applyFont="1" applyFill="1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left" vertical="center"/>
    </xf>
    <xf numFmtId="0" fontId="0" fillId="0" borderId="22" xfId="0" applyFont="1" applyBorder="1" applyAlignment="1">
      <alignment horizontal="left" vertical="center"/>
    </xf>
    <xf numFmtId="0" fontId="0" fillId="0" borderId="8" xfId="0" applyFont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9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left"/>
    </xf>
    <xf numFmtId="1" fontId="2" fillId="3" borderId="26" xfId="0" applyNumberFormat="1" applyFont="1" applyFill="1" applyBorder="1" applyAlignment="1">
      <alignment horizontal="center"/>
    </xf>
    <xf numFmtId="1" fontId="2" fillId="3" borderId="28" xfId="0" applyNumberFormat="1" applyFont="1" applyFill="1" applyBorder="1" applyAlignment="1">
      <alignment horizontal="center"/>
    </xf>
    <xf numFmtId="166" fontId="0" fillId="0" borderId="22" xfId="0" applyNumberFormat="1" applyFont="1" applyBorder="1" applyAlignment="1">
      <alignment horizontal="center"/>
    </xf>
    <xf numFmtId="0" fontId="7" fillId="0" borderId="22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164" fontId="2" fillId="4" borderId="19" xfId="0" applyNumberFormat="1" applyFont="1" applyFill="1" applyBorder="1" applyAlignment="1">
      <alignment horizontal="left" vertical="center"/>
    </xf>
    <xf numFmtId="164" fontId="2" fillId="4" borderId="15" xfId="0" applyNumberFormat="1" applyFont="1" applyFill="1" applyBorder="1" applyAlignment="1">
      <alignment horizontal="left" vertical="center"/>
    </xf>
    <xf numFmtId="164" fontId="2" fillId="4" borderId="32" xfId="0" applyNumberFormat="1" applyFont="1" applyFill="1" applyBorder="1" applyAlignment="1">
      <alignment horizontal="left" vertical="center"/>
    </xf>
    <xf numFmtId="0" fontId="2" fillId="4" borderId="14" xfId="0" applyFont="1" applyFill="1" applyBorder="1" applyAlignment="1">
      <alignment horizontal="center"/>
    </xf>
    <xf numFmtId="0" fontId="2" fillId="4" borderId="15" xfId="0" applyFont="1" applyFill="1" applyBorder="1" applyAlignment="1">
      <alignment horizontal="center"/>
    </xf>
    <xf numFmtId="0" fontId="2" fillId="4" borderId="32" xfId="0" applyFont="1" applyFill="1" applyBorder="1" applyAlignment="1">
      <alignment horizontal="center"/>
    </xf>
    <xf numFmtId="0" fontId="3" fillId="0" borderId="28" xfId="0" applyFont="1" applyBorder="1" applyAlignment="1">
      <alignment horizontal="center" vertical="center" textRotation="90"/>
    </xf>
    <xf numFmtId="0" fontId="3" fillId="0" borderId="33" xfId="0" applyFont="1" applyBorder="1" applyAlignment="1">
      <alignment horizontal="center" vertical="center" textRotation="90"/>
    </xf>
    <xf numFmtId="0" fontId="3" fillId="0" borderId="42" xfId="0" applyFont="1" applyFill="1" applyBorder="1" applyAlignment="1">
      <alignment horizontal="center" vertical="center" textRotation="90" wrapText="1"/>
    </xf>
    <xf numFmtId="0" fontId="0" fillId="0" borderId="37" xfId="0" applyFont="1" applyFill="1" applyBorder="1" applyAlignment="1">
      <alignment horizontal="center" vertical="center" textRotation="90" wrapText="1"/>
    </xf>
    <xf numFmtId="0" fontId="3" fillId="0" borderId="42" xfId="0" applyFont="1" applyBorder="1" applyAlignment="1">
      <alignment horizontal="center" vertical="center" textRotation="90" wrapText="1"/>
    </xf>
    <xf numFmtId="0" fontId="0" fillId="0" borderId="37" xfId="0" applyFont="1" applyBorder="1" applyAlignment="1">
      <alignment horizontal="center" vertical="center" textRotation="90" wrapText="1"/>
    </xf>
    <xf numFmtId="0" fontId="3" fillId="2" borderId="24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0" fillId="2" borderId="31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3" fillId="0" borderId="43" xfId="0" applyFont="1" applyBorder="1" applyAlignment="1">
      <alignment horizontal="center" vertical="center" textRotation="90"/>
    </xf>
    <xf numFmtId="0" fontId="0" fillId="0" borderId="36" xfId="0" applyFont="1" applyBorder="1" applyAlignment="1">
      <alignment horizontal="center" vertical="center" textRotation="90"/>
    </xf>
    <xf numFmtId="0" fontId="3" fillId="2" borderId="42" xfId="0" applyFont="1" applyFill="1" applyBorder="1" applyAlignment="1">
      <alignment horizontal="center" vertical="center" textRotation="90" wrapText="1"/>
    </xf>
    <xf numFmtId="0" fontId="0" fillId="2" borderId="37" xfId="0" applyFont="1" applyFill="1" applyBorder="1" applyAlignment="1">
      <alignment horizontal="center" vertical="center" textRotation="90" wrapText="1"/>
    </xf>
    <xf numFmtId="0" fontId="0" fillId="6" borderId="9" xfId="0" applyFont="1" applyFill="1" applyBorder="1" applyAlignment="1">
      <alignment horizontal="center"/>
    </xf>
    <xf numFmtId="0" fontId="0" fillId="6" borderId="11" xfId="0" applyFont="1" applyFill="1" applyBorder="1" applyAlignment="1">
      <alignment horizontal="center"/>
    </xf>
    <xf numFmtId="0" fontId="0" fillId="6" borderId="12" xfId="0" applyFont="1" applyFill="1" applyBorder="1" applyAlignment="1">
      <alignment horizontal="center"/>
    </xf>
    <xf numFmtId="164" fontId="2" fillId="3" borderId="13" xfId="0" applyNumberFormat="1" applyFont="1" applyFill="1" applyBorder="1" applyAlignment="1">
      <alignment horizontal="center"/>
    </xf>
    <xf numFmtId="164" fontId="2" fillId="3" borderId="11" xfId="0" applyNumberFormat="1" applyFont="1" applyFill="1" applyBorder="1" applyAlignment="1">
      <alignment horizontal="center"/>
    </xf>
    <xf numFmtId="164" fontId="2" fillId="3" borderId="17" xfId="0" applyNumberFormat="1" applyFont="1" applyFill="1" applyBorder="1" applyAlignment="1">
      <alignment horizontal="center"/>
    </xf>
    <xf numFmtId="164" fontId="2" fillId="3" borderId="39" xfId="0" applyNumberFormat="1" applyFont="1" applyFill="1" applyBorder="1" applyAlignment="1">
      <alignment horizontal="center"/>
    </xf>
    <xf numFmtId="0" fontId="3" fillId="0" borderId="37" xfId="0" applyFont="1" applyFill="1" applyBorder="1" applyAlignment="1">
      <alignment horizontal="center" vertical="center" textRotation="90" wrapText="1"/>
    </xf>
    <xf numFmtId="0" fontId="3" fillId="0" borderId="26" xfId="0" applyFont="1" applyBorder="1" applyAlignment="1">
      <alignment horizontal="center" vertical="center" textRotation="90"/>
    </xf>
    <xf numFmtId="0" fontId="3" fillId="0" borderId="38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 wrapText="1"/>
    </xf>
    <xf numFmtId="0" fontId="3" fillId="0" borderId="12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39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3" fillId="0" borderId="2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40" xfId="0" applyFont="1" applyBorder="1" applyAlignment="1">
      <alignment horizontal="left" vertical="center" wrapText="1"/>
    </xf>
    <xf numFmtId="0" fontId="3" fillId="0" borderId="23" xfId="0" applyFont="1" applyBorder="1" applyAlignment="1">
      <alignment horizontal="left" vertical="center" wrapText="1"/>
    </xf>
    <xf numFmtId="0" fontId="3" fillId="0" borderId="44" xfId="0" applyFont="1" applyBorder="1" applyAlignment="1">
      <alignment horizontal="left" vertical="center" wrapText="1"/>
    </xf>
    <xf numFmtId="0" fontId="8" fillId="0" borderId="13" xfId="0" applyFont="1" applyBorder="1" applyAlignment="1">
      <alignment horizontal="center" wrapText="1"/>
    </xf>
    <xf numFmtId="0" fontId="8" fillId="0" borderId="11" xfId="0" applyFont="1" applyBorder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0" fontId="3" fillId="0" borderId="16" xfId="0" applyFont="1" applyBorder="1" applyAlignment="1">
      <alignment horizontal="center" vertical="center" wrapText="1"/>
    </xf>
    <xf numFmtId="164" fontId="0" fillId="0" borderId="9" xfId="0" applyNumberFormat="1" applyBorder="1" applyAlignment="1">
      <alignment horizontal="left"/>
    </xf>
    <xf numFmtId="164" fontId="0" fillId="0" borderId="10" xfId="0" applyNumberFormat="1" applyFont="1" applyBorder="1" applyAlignment="1">
      <alignment horizontal="left"/>
    </xf>
    <xf numFmtId="0" fontId="3" fillId="3" borderId="9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0" fontId="3" fillId="3" borderId="12" xfId="1" applyFont="1" applyFill="1" applyBorder="1" applyAlignment="1">
      <alignment horizontal="left"/>
    </xf>
    <xf numFmtId="0" fontId="2" fillId="0" borderId="9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2" fillId="0" borderId="12" xfId="0" applyFont="1" applyBorder="1" applyAlignment="1">
      <alignment horizontal="left"/>
    </xf>
    <xf numFmtId="18" fontId="0" fillId="0" borderId="22" xfId="0" applyNumberFormat="1" applyFont="1" applyBorder="1" applyAlignment="1">
      <alignment horizontal="center"/>
    </xf>
    <xf numFmtId="0" fontId="0" fillId="0" borderId="45" xfId="0" applyFont="1" applyBorder="1" applyAlignment="1">
      <alignment horizontal="left"/>
    </xf>
    <xf numFmtId="0" fontId="0" fillId="0" borderId="38" xfId="0" applyFont="1" applyBorder="1" applyAlignment="1">
      <alignment horizontal="left"/>
    </xf>
    <xf numFmtId="0" fontId="0" fillId="0" borderId="46" xfId="0" applyFont="1" applyBorder="1" applyAlignment="1">
      <alignment horizontal="center"/>
    </xf>
    <xf numFmtId="0" fontId="0" fillId="0" borderId="44" xfId="0" applyFont="1" applyBorder="1" applyAlignment="1">
      <alignment horizontal="center"/>
    </xf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3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0" borderId="9" xfId="0" applyBorder="1" applyAlignment="1">
      <alignment horizontal="left"/>
    </xf>
    <xf numFmtId="0" fontId="3" fillId="0" borderId="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164" fontId="2" fillId="0" borderId="40" xfId="0" applyNumberFormat="1" applyFont="1" applyFill="1" applyBorder="1" applyAlignment="1">
      <alignment horizontal="center"/>
    </xf>
    <xf numFmtId="164" fontId="2" fillId="0" borderId="23" xfId="0" applyNumberFormat="1" applyFont="1" applyFill="1" applyBorder="1" applyAlignment="1">
      <alignment horizontal="center"/>
    </xf>
    <xf numFmtId="164" fontId="2" fillId="0" borderId="41" xfId="0" applyNumberFormat="1" applyFont="1" applyFill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W58"/>
  <sheetViews>
    <sheetView tabSelected="1" topLeftCell="B1" zoomScale="90" zoomScaleNormal="90" workbookViewId="0">
      <selection activeCell="B13" sqref="B13"/>
    </sheetView>
  </sheetViews>
  <sheetFormatPr defaultRowHeight="15"/>
  <cols>
    <col min="1" max="1" width="2.7109375" style="1" hidden="1" customWidth="1"/>
    <col min="2" max="2" width="8.140625" style="1" customWidth="1"/>
    <col min="3" max="3" width="5.7109375" style="1" customWidth="1"/>
    <col min="4" max="4" width="0.140625" style="1" hidden="1" customWidth="1"/>
    <col min="5" max="5" width="6.42578125" style="1" customWidth="1"/>
    <col min="6" max="6" width="5.85546875" style="1" customWidth="1"/>
    <col min="7" max="7" width="7.42578125" style="1" customWidth="1"/>
    <col min="8" max="8" width="9.28515625" style="1" hidden="1" customWidth="1"/>
    <col min="9" max="9" width="6.28515625" style="1" customWidth="1"/>
    <col min="10" max="12" width="7.7109375" style="1" customWidth="1"/>
    <col min="13" max="13" width="7" style="1" customWidth="1"/>
    <col min="14" max="14" width="2.85546875" style="1" customWidth="1"/>
    <col min="15" max="15" width="6.140625" style="1" customWidth="1"/>
    <col min="16" max="16" width="2.7109375" style="18" hidden="1" customWidth="1"/>
    <col min="17" max="17" width="5.28515625" style="1" customWidth="1"/>
    <col min="18" max="18" width="4.5703125" style="18" customWidth="1"/>
    <col min="19" max="19" width="5.28515625" style="1" customWidth="1"/>
    <col min="20" max="22" width="4.7109375" style="1" customWidth="1"/>
    <col min="23" max="23" width="9.140625" style="1" customWidth="1"/>
    <col min="24" max="24" width="3.85546875" style="1" customWidth="1"/>
    <col min="25" max="16384" width="9.140625" style="1"/>
  </cols>
  <sheetData>
    <row r="1" spans="2:23" ht="22.5" customHeight="1">
      <c r="B1" s="19"/>
      <c r="C1" s="110" t="s">
        <v>51</v>
      </c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20"/>
      <c r="W1" s="21"/>
    </row>
    <row r="2" spans="2:23" ht="19.5" customHeight="1">
      <c r="B2" s="125" t="s">
        <v>24</v>
      </c>
      <c r="C2" s="126"/>
      <c r="D2" s="22"/>
      <c r="E2" s="127" t="s">
        <v>52</v>
      </c>
      <c r="F2" s="128"/>
      <c r="G2" s="129"/>
      <c r="H2" s="23"/>
      <c r="I2" s="2"/>
      <c r="J2" s="123" t="s">
        <v>0</v>
      </c>
      <c r="K2" s="124"/>
      <c r="L2" s="24"/>
      <c r="M2" s="23"/>
      <c r="N2" s="23"/>
      <c r="O2" s="23"/>
      <c r="P2" s="23"/>
      <c r="Q2" s="23"/>
      <c r="R2" s="164" t="s">
        <v>43</v>
      </c>
      <c r="S2" s="165"/>
      <c r="T2" s="166"/>
      <c r="U2" s="123"/>
      <c r="V2" s="126"/>
      <c r="W2" s="161"/>
    </row>
    <row r="3" spans="2:23" ht="19.5" customHeight="1">
      <c r="B3" s="125" t="s">
        <v>22</v>
      </c>
      <c r="C3" s="126"/>
      <c r="D3" s="25"/>
      <c r="E3" s="127">
        <v>343292</v>
      </c>
      <c r="F3" s="128"/>
      <c r="G3" s="129"/>
      <c r="H3" s="23"/>
      <c r="I3" s="26"/>
      <c r="J3" s="123" t="s">
        <v>25</v>
      </c>
      <c r="K3" s="124"/>
      <c r="L3" s="123" t="s">
        <v>53</v>
      </c>
      <c r="M3" s="126"/>
      <c r="N3" s="126"/>
      <c r="O3" s="124"/>
      <c r="P3" s="23"/>
      <c r="Q3" s="23"/>
      <c r="R3" s="167"/>
      <c r="S3" s="168"/>
      <c r="T3" s="169"/>
      <c r="U3" s="123"/>
      <c r="V3" s="126"/>
      <c r="W3" s="161"/>
    </row>
    <row r="4" spans="2:23" ht="19.5" customHeight="1">
      <c r="B4" s="179" t="s">
        <v>23</v>
      </c>
      <c r="C4" s="166"/>
      <c r="D4" s="25"/>
      <c r="E4" s="164">
        <v>100</v>
      </c>
      <c r="F4" s="165"/>
      <c r="G4" s="166"/>
      <c r="H4" s="23"/>
      <c r="I4" s="27"/>
      <c r="J4" s="162"/>
      <c r="K4" s="162"/>
      <c r="L4" s="162"/>
      <c r="M4" s="162"/>
      <c r="N4" s="162"/>
      <c r="O4" s="162"/>
      <c r="P4" s="28"/>
      <c r="Q4" s="28"/>
      <c r="R4" s="170"/>
      <c r="S4" s="171"/>
      <c r="T4" s="172"/>
      <c r="U4" s="162"/>
      <c r="V4" s="162"/>
      <c r="W4" s="163"/>
    </row>
    <row r="5" spans="2:23" ht="16.5" customHeight="1">
      <c r="B5" s="176" t="s">
        <v>44</v>
      </c>
      <c r="C5" s="177"/>
      <c r="D5" s="177"/>
      <c r="E5" s="177"/>
      <c r="F5" s="177"/>
      <c r="G5" s="177"/>
      <c r="H5" s="177"/>
      <c r="I5" s="177"/>
      <c r="J5" s="177"/>
      <c r="K5" s="177"/>
      <c r="L5" s="177"/>
      <c r="M5" s="177"/>
      <c r="N5" s="177"/>
      <c r="O5" s="178"/>
      <c r="P5" s="28"/>
      <c r="Q5" s="28"/>
      <c r="R5" s="165"/>
      <c r="S5" s="165"/>
      <c r="T5" s="165"/>
      <c r="U5" s="162"/>
      <c r="V5" s="162"/>
      <c r="W5" s="163"/>
    </row>
    <row r="6" spans="2:23" ht="19.5" customHeight="1" thickBot="1">
      <c r="B6" s="173" t="s">
        <v>58</v>
      </c>
      <c r="C6" s="174"/>
      <c r="D6" s="174"/>
      <c r="E6" s="174"/>
      <c r="F6" s="174"/>
      <c r="G6" s="174"/>
      <c r="H6" s="174"/>
      <c r="I6" s="174"/>
      <c r="J6" s="174"/>
      <c r="K6" s="174"/>
      <c r="L6" s="174"/>
      <c r="M6" s="174"/>
      <c r="N6" s="174"/>
      <c r="O6" s="175"/>
      <c r="P6" s="76"/>
      <c r="Q6" s="76"/>
      <c r="R6" s="198"/>
      <c r="S6" s="198"/>
      <c r="T6" s="198"/>
      <c r="U6" s="199"/>
      <c r="V6" s="199"/>
      <c r="W6" s="200"/>
    </row>
    <row r="7" spans="2:23" ht="20.25" customHeight="1">
      <c r="B7" s="146" t="s">
        <v>2</v>
      </c>
      <c r="C7" s="140" t="s">
        <v>3</v>
      </c>
      <c r="D7" s="138" t="s">
        <v>4</v>
      </c>
      <c r="E7" s="138" t="s">
        <v>5</v>
      </c>
      <c r="F7" s="140" t="s">
        <v>6</v>
      </c>
      <c r="G7" s="138" t="s">
        <v>16</v>
      </c>
      <c r="H7" s="148" t="s">
        <v>7</v>
      </c>
      <c r="I7" s="148" t="s">
        <v>8</v>
      </c>
      <c r="J7" s="148" t="s">
        <v>30</v>
      </c>
      <c r="K7" s="148" t="s">
        <v>9</v>
      </c>
      <c r="L7" s="148" t="s">
        <v>10</v>
      </c>
      <c r="M7" s="148" t="s">
        <v>11</v>
      </c>
      <c r="N7" s="142" t="s">
        <v>17</v>
      </c>
      <c r="O7" s="143"/>
      <c r="P7" s="138"/>
      <c r="Q7" s="138" t="s">
        <v>18</v>
      </c>
      <c r="R7" s="138" t="s">
        <v>26</v>
      </c>
      <c r="S7" s="138" t="s">
        <v>27</v>
      </c>
      <c r="T7" s="138" t="s">
        <v>21</v>
      </c>
      <c r="U7" s="158" t="s">
        <v>19</v>
      </c>
      <c r="V7" s="140" t="s">
        <v>28</v>
      </c>
      <c r="W7" s="136" t="s">
        <v>29</v>
      </c>
    </row>
    <row r="8" spans="2:23" ht="30.75" customHeight="1" thickBot="1">
      <c r="B8" s="147"/>
      <c r="C8" s="141"/>
      <c r="D8" s="139"/>
      <c r="E8" s="139"/>
      <c r="F8" s="141"/>
      <c r="G8" s="139"/>
      <c r="H8" s="149"/>
      <c r="I8" s="149"/>
      <c r="J8" s="149"/>
      <c r="K8" s="149"/>
      <c r="L8" s="149"/>
      <c r="M8" s="149"/>
      <c r="N8" s="144"/>
      <c r="O8" s="145"/>
      <c r="P8" s="157"/>
      <c r="Q8" s="157"/>
      <c r="R8" s="157"/>
      <c r="S8" s="157"/>
      <c r="T8" s="157"/>
      <c r="U8" s="159"/>
      <c r="V8" s="160"/>
      <c r="W8" s="137"/>
    </row>
    <row r="9" spans="2:23" ht="15" customHeight="1">
      <c r="B9" s="130" t="s">
        <v>54</v>
      </c>
      <c r="C9" s="131"/>
      <c r="D9" s="131"/>
      <c r="E9" s="131"/>
      <c r="F9" s="132"/>
      <c r="G9" s="46"/>
      <c r="H9" s="3"/>
      <c r="I9" s="3" t="s">
        <v>1</v>
      </c>
      <c r="J9" s="29">
        <v>0</v>
      </c>
      <c r="K9" s="29">
        <f>E$4</f>
        <v>100</v>
      </c>
      <c r="L9" s="133"/>
      <c r="M9" s="134"/>
      <c r="N9" s="134"/>
      <c r="O9" s="134"/>
      <c r="P9" s="134"/>
      <c r="Q9" s="134"/>
      <c r="R9" s="134"/>
      <c r="S9" s="135"/>
      <c r="T9" s="53">
        <v>9</v>
      </c>
      <c r="U9" s="53">
        <v>4</v>
      </c>
      <c r="V9" s="65">
        <f>SUM(F10:F20)</f>
        <v>2.5</v>
      </c>
      <c r="W9" s="66">
        <f>U9/V9</f>
        <v>1.6</v>
      </c>
    </row>
    <row r="10" spans="2:23" ht="15" customHeight="1">
      <c r="B10" s="30">
        <v>41869</v>
      </c>
      <c r="C10" s="31" t="s">
        <v>55</v>
      </c>
      <c r="D10" s="31"/>
      <c r="E10" s="31">
        <v>5.5</v>
      </c>
      <c r="F10" s="32">
        <v>2.5</v>
      </c>
      <c r="G10" s="33">
        <v>54</v>
      </c>
      <c r="H10" s="4" t="e">
        <f>IF(G10="","",(IF(#REF!=0,"",(#REF!*G10*#REF!))))</f>
        <v>#REF!</v>
      </c>
      <c r="I10" s="5">
        <f t="shared" ref="I10:I21" si="0">IF(G10="","",(SUM(E10+F10+Q10)))</f>
        <v>8</v>
      </c>
      <c r="J10" s="6">
        <f>SUM(G$9:G10)</f>
        <v>54</v>
      </c>
      <c r="K10" s="6">
        <f>E$4-J10</f>
        <v>46</v>
      </c>
      <c r="L10" s="7">
        <f t="shared" ref="L10:L20" si="1">IF(G10="",0,$T$9*(I10-F10-Q10))</f>
        <v>49.5</v>
      </c>
      <c r="M10" s="4">
        <f>G10</f>
        <v>54</v>
      </c>
      <c r="N10" s="89">
        <f>IF(L10=0,"",(M10/L10))</f>
        <v>1.0909090909090908</v>
      </c>
      <c r="O10" s="90"/>
      <c r="P10" s="34"/>
      <c r="Q10" s="31">
        <v>0</v>
      </c>
      <c r="R10" s="31">
        <v>0</v>
      </c>
      <c r="S10" s="31">
        <v>0</v>
      </c>
      <c r="T10" s="86" t="s">
        <v>56</v>
      </c>
      <c r="U10" s="87"/>
      <c r="V10" s="87"/>
      <c r="W10" s="88"/>
    </row>
    <row r="11" spans="2:23" ht="15" customHeight="1">
      <c r="B11" s="30">
        <v>41870</v>
      </c>
      <c r="C11" s="31" t="s">
        <v>59</v>
      </c>
      <c r="D11" s="31"/>
      <c r="E11" s="31">
        <v>8</v>
      </c>
      <c r="F11" s="35">
        <v>0</v>
      </c>
      <c r="G11" s="33">
        <v>76</v>
      </c>
      <c r="H11" s="4" t="e">
        <f>IF(G11="","",(IF(#REF!=0,"",(#REF!*G11*#REF!))))</f>
        <v>#REF!</v>
      </c>
      <c r="I11" s="5">
        <f t="shared" si="0"/>
        <v>8</v>
      </c>
      <c r="J11" s="6">
        <f>SUM(G$9:G11)</f>
        <v>130</v>
      </c>
      <c r="K11" s="6">
        <f>E$4-J11</f>
        <v>-30</v>
      </c>
      <c r="L11" s="7">
        <f t="shared" si="1"/>
        <v>72</v>
      </c>
      <c r="M11" s="4">
        <f t="shared" ref="M11:M20" si="2">G11</f>
        <v>76</v>
      </c>
      <c r="N11" s="89">
        <f t="shared" ref="N11:N20" si="3">IF(L11=0,"",(M11/L11))</f>
        <v>1.0555555555555556</v>
      </c>
      <c r="O11" s="90"/>
      <c r="P11" s="34"/>
      <c r="Q11" s="31">
        <v>0</v>
      </c>
      <c r="R11" s="31">
        <v>0</v>
      </c>
      <c r="S11" s="31">
        <v>0</v>
      </c>
      <c r="T11" s="86"/>
      <c r="U11" s="87"/>
      <c r="V11" s="87"/>
      <c r="W11" s="88"/>
    </row>
    <row r="12" spans="2:23" ht="15" customHeight="1">
      <c r="B12" s="30">
        <v>41871</v>
      </c>
      <c r="C12" s="31" t="s">
        <v>59</v>
      </c>
      <c r="D12" s="31"/>
      <c r="E12" s="31">
        <v>6.5</v>
      </c>
      <c r="F12" s="35">
        <v>0</v>
      </c>
      <c r="G12" s="33">
        <v>58</v>
      </c>
      <c r="H12" s="4" t="e">
        <f>IF(G12="","",(IF(#REF!=0,"",(#REF!*G12*#REF!))))</f>
        <v>#REF!</v>
      </c>
      <c r="I12" s="5">
        <f t="shared" si="0"/>
        <v>6.5</v>
      </c>
      <c r="J12" s="6">
        <f>SUM(G$9:G12)</f>
        <v>188</v>
      </c>
      <c r="K12" s="6">
        <f>E$4-J12</f>
        <v>-88</v>
      </c>
      <c r="L12" s="7">
        <f t="shared" si="1"/>
        <v>58.5</v>
      </c>
      <c r="M12" s="4">
        <f t="shared" si="2"/>
        <v>58</v>
      </c>
      <c r="N12" s="89">
        <f t="shared" si="3"/>
        <v>0.99145299145299148</v>
      </c>
      <c r="O12" s="90"/>
      <c r="P12" s="34"/>
      <c r="Q12" s="8">
        <v>0</v>
      </c>
      <c r="R12" s="8">
        <v>0</v>
      </c>
      <c r="S12" s="8">
        <v>0</v>
      </c>
      <c r="T12" s="182" t="s">
        <v>60</v>
      </c>
      <c r="U12" s="183"/>
      <c r="V12" s="183"/>
      <c r="W12" s="184"/>
    </row>
    <row r="13" spans="2:23" ht="15" customHeight="1">
      <c r="B13" s="9"/>
      <c r="C13" s="36"/>
      <c r="D13" s="51"/>
      <c r="E13" s="51"/>
      <c r="F13" s="10"/>
      <c r="G13" s="11"/>
      <c r="H13" s="4" t="str">
        <f>IF(G13="","",(IF(#REF!=0,"",(#REF!*G13*#REF!))))</f>
        <v/>
      </c>
      <c r="I13" s="5" t="str">
        <f t="shared" si="0"/>
        <v/>
      </c>
      <c r="J13" s="6">
        <f>SUM(G$9:G13)</f>
        <v>188</v>
      </c>
      <c r="K13" s="6">
        <f t="shared" ref="K13:K20" si="4">E$4-J13</f>
        <v>-88</v>
      </c>
      <c r="L13" s="7">
        <f t="shared" si="1"/>
        <v>0</v>
      </c>
      <c r="M13" s="4">
        <f t="shared" si="2"/>
        <v>0</v>
      </c>
      <c r="N13" s="89" t="str">
        <f t="shared" si="3"/>
        <v/>
      </c>
      <c r="O13" s="90"/>
      <c r="P13" s="34"/>
      <c r="Q13" s="8"/>
      <c r="R13" s="8"/>
      <c r="S13" s="8"/>
      <c r="T13" s="86"/>
      <c r="U13" s="87"/>
      <c r="V13" s="87"/>
      <c r="W13" s="88"/>
    </row>
    <row r="14" spans="2:23" ht="15" customHeight="1">
      <c r="B14" s="9"/>
      <c r="C14" s="36"/>
      <c r="D14" s="72"/>
      <c r="E14" s="72"/>
      <c r="F14" s="10"/>
      <c r="G14" s="11"/>
      <c r="H14" s="4"/>
      <c r="I14" s="5" t="str">
        <f t="shared" ref="I14" si="5">IF(G14="","",(SUM(E14+F14+Q14)))</f>
        <v/>
      </c>
      <c r="J14" s="6">
        <f>SUM(G$9:G14)</f>
        <v>188</v>
      </c>
      <c r="K14" s="6">
        <f t="shared" ref="K14" si="6">E$4-J14</f>
        <v>-88</v>
      </c>
      <c r="L14" s="7">
        <f t="shared" ref="L14" si="7">IF(G14="",0,$T$9*(I14-F14-Q14))</f>
        <v>0</v>
      </c>
      <c r="M14" s="4">
        <f t="shared" ref="M14" si="8">G14</f>
        <v>0</v>
      </c>
      <c r="N14" s="89" t="str">
        <f t="shared" ref="N14" si="9">IF(L14=0,"",(M14/L14))</f>
        <v/>
      </c>
      <c r="O14" s="90"/>
      <c r="P14" s="34"/>
      <c r="Q14" s="72"/>
      <c r="R14" s="72"/>
      <c r="S14" s="72"/>
      <c r="T14" s="86"/>
      <c r="U14" s="87"/>
      <c r="V14" s="87"/>
      <c r="W14" s="88"/>
    </row>
    <row r="15" spans="2:23" ht="15" customHeight="1">
      <c r="B15" s="9"/>
      <c r="C15" s="70"/>
      <c r="D15" s="72"/>
      <c r="E15" s="72"/>
      <c r="F15" s="10"/>
      <c r="G15" s="11"/>
      <c r="H15" s="4"/>
      <c r="I15" s="5" t="str">
        <f t="shared" ref="I15:I17" si="10">IF(G15="","",(SUM(E15+F15+Q15)))</f>
        <v/>
      </c>
      <c r="J15" s="6">
        <f>SUM(G$9:G15)</f>
        <v>188</v>
      </c>
      <c r="K15" s="6">
        <f t="shared" ref="K15:K17" si="11">E$4-J15</f>
        <v>-88</v>
      </c>
      <c r="L15" s="7">
        <f t="shared" ref="L15:L17" si="12">IF(G15="",0,$T$9*(I15-F15-Q15))</f>
        <v>0</v>
      </c>
      <c r="M15" s="4">
        <f t="shared" ref="M15:M17" si="13">G15</f>
        <v>0</v>
      </c>
      <c r="N15" s="89" t="str">
        <f t="shared" ref="N15:N17" si="14">IF(L15=0,"",(M15/L15))</f>
        <v/>
      </c>
      <c r="O15" s="90"/>
      <c r="P15" s="34"/>
      <c r="Q15" s="72"/>
      <c r="R15" s="72"/>
      <c r="S15" s="72"/>
      <c r="T15" s="78"/>
      <c r="U15" s="79"/>
      <c r="V15" s="79"/>
      <c r="W15" s="80"/>
    </row>
    <row r="16" spans="2:23" ht="15" customHeight="1">
      <c r="B16" s="9"/>
      <c r="C16" s="70"/>
      <c r="D16" s="72"/>
      <c r="E16" s="72"/>
      <c r="F16" s="10"/>
      <c r="G16" s="11"/>
      <c r="H16" s="4"/>
      <c r="I16" s="5" t="str">
        <f t="shared" si="10"/>
        <v/>
      </c>
      <c r="J16" s="6">
        <f>SUM(G$9:G16)</f>
        <v>188</v>
      </c>
      <c r="K16" s="6">
        <f t="shared" si="11"/>
        <v>-88</v>
      </c>
      <c r="L16" s="7">
        <f t="shared" si="12"/>
        <v>0</v>
      </c>
      <c r="M16" s="4">
        <f t="shared" si="13"/>
        <v>0</v>
      </c>
      <c r="N16" s="89" t="str">
        <f t="shared" si="14"/>
        <v/>
      </c>
      <c r="O16" s="90"/>
      <c r="P16" s="34"/>
      <c r="Q16" s="72"/>
      <c r="R16" s="72"/>
      <c r="S16" s="72"/>
      <c r="T16" s="78"/>
      <c r="U16" s="79"/>
      <c r="V16" s="79"/>
      <c r="W16" s="80"/>
    </row>
    <row r="17" spans="2:23" ht="15" customHeight="1">
      <c r="B17" s="9"/>
      <c r="C17" s="70"/>
      <c r="D17" s="72"/>
      <c r="E17" s="72"/>
      <c r="F17" s="10"/>
      <c r="G17" s="11"/>
      <c r="H17" s="4"/>
      <c r="I17" s="5" t="str">
        <f t="shared" si="10"/>
        <v/>
      </c>
      <c r="J17" s="6">
        <f>SUM(G$9:G17)</f>
        <v>188</v>
      </c>
      <c r="K17" s="6">
        <f t="shared" si="11"/>
        <v>-88</v>
      </c>
      <c r="L17" s="7">
        <f t="shared" si="12"/>
        <v>0</v>
      </c>
      <c r="M17" s="4">
        <f t="shared" si="13"/>
        <v>0</v>
      </c>
      <c r="N17" s="89" t="str">
        <f t="shared" si="14"/>
        <v/>
      </c>
      <c r="O17" s="90"/>
      <c r="P17" s="34"/>
      <c r="Q17" s="72"/>
      <c r="R17" s="72"/>
      <c r="S17" s="72"/>
      <c r="T17" s="78"/>
      <c r="U17" s="79"/>
      <c r="V17" s="79"/>
      <c r="W17" s="80"/>
    </row>
    <row r="18" spans="2:23" ht="15" customHeight="1">
      <c r="B18" s="9"/>
      <c r="C18" s="37"/>
      <c r="D18" s="51"/>
      <c r="E18" s="51"/>
      <c r="F18" s="10"/>
      <c r="G18" s="11"/>
      <c r="H18" s="4" t="str">
        <f>IF(G18="","",(IF(#REF!=0,"",(#REF!*G18*#REF!))))</f>
        <v/>
      </c>
      <c r="I18" s="5" t="str">
        <f t="shared" si="0"/>
        <v/>
      </c>
      <c r="J18" s="6">
        <f>SUM(G$9:G18)</f>
        <v>188</v>
      </c>
      <c r="K18" s="6">
        <f t="shared" si="4"/>
        <v>-88</v>
      </c>
      <c r="L18" s="7">
        <f t="shared" si="1"/>
        <v>0</v>
      </c>
      <c r="M18" s="4">
        <f t="shared" si="2"/>
        <v>0</v>
      </c>
      <c r="N18" s="89" t="str">
        <f t="shared" si="3"/>
        <v/>
      </c>
      <c r="O18" s="90"/>
      <c r="P18" s="34"/>
      <c r="Q18" s="8"/>
      <c r="R18" s="8"/>
      <c r="S18" s="8"/>
      <c r="T18" s="86"/>
      <c r="U18" s="87"/>
      <c r="V18" s="87"/>
      <c r="W18" s="88"/>
    </row>
    <row r="19" spans="2:23" ht="15" customHeight="1">
      <c r="B19" s="9"/>
      <c r="C19" s="12"/>
      <c r="D19" s="51"/>
      <c r="E19" s="51"/>
      <c r="F19" s="10"/>
      <c r="G19" s="11"/>
      <c r="H19" s="4" t="str">
        <f>IF(G19="","",(IF(#REF!=0,"",(#REF!*G19*#REF!))))</f>
        <v/>
      </c>
      <c r="I19" s="5" t="str">
        <f t="shared" si="0"/>
        <v/>
      </c>
      <c r="J19" s="6">
        <f>SUM(G$9:G19)</f>
        <v>188</v>
      </c>
      <c r="K19" s="6">
        <f t="shared" si="4"/>
        <v>-88</v>
      </c>
      <c r="L19" s="7">
        <f t="shared" si="1"/>
        <v>0</v>
      </c>
      <c r="M19" s="4">
        <f t="shared" si="2"/>
        <v>0</v>
      </c>
      <c r="N19" s="89" t="str">
        <f t="shared" si="3"/>
        <v/>
      </c>
      <c r="O19" s="90"/>
      <c r="P19" s="34"/>
      <c r="Q19" s="8"/>
      <c r="R19" s="8"/>
      <c r="S19" s="8"/>
      <c r="T19" s="91"/>
      <c r="U19" s="92"/>
      <c r="V19" s="92"/>
      <c r="W19" s="93"/>
    </row>
    <row r="20" spans="2:23" ht="15" customHeight="1">
      <c r="B20" s="9"/>
      <c r="C20" s="12"/>
      <c r="D20" s="52"/>
      <c r="E20" s="51"/>
      <c r="F20" s="51"/>
      <c r="G20" s="11"/>
      <c r="H20" s="4" t="str">
        <f>IF(G20="","",(IF(#REF!=0,"",(#REF!*G20*#REF!))))</f>
        <v/>
      </c>
      <c r="I20" s="5" t="str">
        <f t="shared" si="0"/>
        <v/>
      </c>
      <c r="J20" s="6">
        <f>SUM(G$9:G20)</f>
        <v>188</v>
      </c>
      <c r="K20" s="6">
        <f t="shared" si="4"/>
        <v>-88</v>
      </c>
      <c r="L20" s="7">
        <f t="shared" si="1"/>
        <v>0</v>
      </c>
      <c r="M20" s="4">
        <f t="shared" si="2"/>
        <v>0</v>
      </c>
      <c r="N20" s="89" t="str">
        <f t="shared" si="3"/>
        <v/>
      </c>
      <c r="O20" s="90"/>
      <c r="P20" s="34"/>
      <c r="Q20" s="8"/>
      <c r="R20" s="8"/>
      <c r="S20" s="8"/>
      <c r="T20" s="91"/>
      <c r="U20" s="92"/>
      <c r="V20" s="92"/>
      <c r="W20" s="93"/>
    </row>
    <row r="21" spans="2:23" ht="15" customHeight="1">
      <c r="B21" s="101" t="s">
        <v>20</v>
      </c>
      <c r="C21" s="102"/>
      <c r="D21" s="57"/>
      <c r="E21" s="58"/>
      <c r="F21" s="58"/>
      <c r="G21" s="73">
        <f>SUM(G10:G20)</f>
        <v>188</v>
      </c>
      <c r="H21" s="59"/>
      <c r="I21" s="60">
        <f t="shared" si="0"/>
        <v>0</v>
      </c>
      <c r="J21" s="61"/>
      <c r="K21" s="61"/>
      <c r="L21" s="62">
        <f>SUM(L10:L20)</f>
        <v>180</v>
      </c>
      <c r="M21" s="59">
        <f>SUM(M10:M20)</f>
        <v>188</v>
      </c>
      <c r="N21" s="99">
        <f>SUM(M21/L21)</f>
        <v>1.0444444444444445</v>
      </c>
      <c r="O21" s="100"/>
      <c r="P21" s="63"/>
      <c r="Q21" s="62"/>
      <c r="R21" s="62"/>
      <c r="S21" s="62">
        <f>SUM(S10:S20)</f>
        <v>0</v>
      </c>
      <c r="T21" s="150"/>
      <c r="U21" s="151"/>
      <c r="V21" s="151"/>
      <c r="W21" s="152"/>
    </row>
    <row r="22" spans="2:23" s="13" customFormat="1" ht="15.75" thickBot="1">
      <c r="B22" s="153" t="s">
        <v>57</v>
      </c>
      <c r="C22" s="154"/>
      <c r="D22" s="154"/>
      <c r="E22" s="154"/>
      <c r="F22" s="154"/>
      <c r="G22" s="155"/>
      <c r="H22" s="155"/>
      <c r="I22" s="155"/>
      <c r="J22" s="155"/>
      <c r="K22" s="155"/>
      <c r="L22" s="154"/>
      <c r="M22" s="154"/>
      <c r="N22" s="154"/>
      <c r="O22" s="154"/>
      <c r="P22" s="154"/>
      <c r="Q22" s="154"/>
      <c r="R22" s="154"/>
      <c r="S22" s="154"/>
      <c r="T22" s="155"/>
      <c r="U22" s="155"/>
      <c r="V22" s="155"/>
      <c r="W22" s="156"/>
    </row>
    <row r="23" spans="2:23" ht="15" customHeight="1">
      <c r="B23" s="130" t="s">
        <v>37</v>
      </c>
      <c r="C23" s="131"/>
      <c r="D23" s="131"/>
      <c r="E23" s="131"/>
      <c r="F23" s="132"/>
      <c r="G23" s="47"/>
      <c r="H23" s="48" t="str">
        <f>IF(G23="","",(IF(#REF!=0,"",(#REF!*G23*#REF!))))</f>
        <v/>
      </c>
      <c r="I23" s="49"/>
      <c r="J23" s="48"/>
      <c r="K23" s="48">
        <f>E$4</f>
        <v>100</v>
      </c>
      <c r="L23" s="133"/>
      <c r="M23" s="134"/>
      <c r="N23" s="134"/>
      <c r="O23" s="134"/>
      <c r="P23" s="134"/>
      <c r="Q23" s="134"/>
      <c r="R23" s="134"/>
      <c r="S23" s="135"/>
      <c r="T23" s="54"/>
      <c r="U23" s="55"/>
      <c r="V23" s="67">
        <f>SUM(F24:F34)</f>
        <v>0</v>
      </c>
      <c r="W23" s="68" t="e">
        <f>U23/V23</f>
        <v>#DIV/0!</v>
      </c>
    </row>
    <row r="24" spans="2:23" ht="15" customHeight="1">
      <c r="B24" s="9"/>
      <c r="C24" s="71"/>
      <c r="D24" s="8"/>
      <c r="E24" s="31"/>
      <c r="F24" s="32"/>
      <c r="G24" s="33"/>
      <c r="H24" s="4" t="str">
        <f>IF(G24="","",(IF(#REF!=0,"",(#REF!*G24*#REF!))))</f>
        <v/>
      </c>
      <c r="I24" s="7" t="str">
        <f t="shared" ref="I24:I34" si="15">IF(G24="","",(SUM(E24+F24+Q24)))</f>
        <v/>
      </c>
      <c r="J24" s="6">
        <f>SUM(G$23:G24)</f>
        <v>0</v>
      </c>
      <c r="K24" s="6">
        <f>E$4-J24</f>
        <v>100</v>
      </c>
      <c r="L24" s="7">
        <f t="shared" ref="L24:L34" si="16">IF(G24="",0,T$23*(I24-F24-Q24))</f>
        <v>0</v>
      </c>
      <c r="M24" s="4">
        <f>G24</f>
        <v>0</v>
      </c>
      <c r="N24" s="89" t="str">
        <f>IF(L24=0,"",(M24/L24))</f>
        <v/>
      </c>
      <c r="O24" s="90"/>
      <c r="P24" s="34"/>
      <c r="Q24" s="8"/>
      <c r="R24" s="8"/>
      <c r="S24" s="8"/>
      <c r="T24" s="185"/>
      <c r="U24" s="186"/>
      <c r="V24" s="186"/>
      <c r="W24" s="187"/>
    </row>
    <row r="25" spans="2:23" ht="15" customHeight="1">
      <c r="B25" s="9"/>
      <c r="C25" s="12"/>
      <c r="D25" s="8"/>
      <c r="E25" s="31"/>
      <c r="F25" s="35"/>
      <c r="G25" s="33"/>
      <c r="H25" s="4" t="str">
        <f>IF(G25="","",(IF(#REF!=0,"",(#REF!*G25*#REF!))))</f>
        <v/>
      </c>
      <c r="I25" s="7" t="str">
        <f t="shared" si="15"/>
        <v/>
      </c>
      <c r="J25" s="6">
        <f>SUM(G$23:G25)</f>
        <v>0</v>
      </c>
      <c r="K25" s="6">
        <f>E$4-J25</f>
        <v>100</v>
      </c>
      <c r="L25" s="7">
        <f t="shared" si="16"/>
        <v>0</v>
      </c>
      <c r="M25" s="4">
        <f t="shared" ref="M25:M34" si="17">G25</f>
        <v>0</v>
      </c>
      <c r="N25" s="89" t="str">
        <f t="shared" ref="N25:N34" si="18">IF(L25=0,"",(M25/L25))</f>
        <v/>
      </c>
      <c r="O25" s="90"/>
      <c r="P25" s="34"/>
      <c r="Q25" s="8"/>
      <c r="R25" s="8"/>
      <c r="S25" s="8"/>
      <c r="T25" s="83"/>
      <c r="U25" s="84"/>
      <c r="V25" s="84"/>
      <c r="W25" s="85"/>
    </row>
    <row r="26" spans="2:23" ht="15" customHeight="1">
      <c r="B26" s="9"/>
      <c r="C26" s="12"/>
      <c r="D26" s="69"/>
      <c r="E26" s="69"/>
      <c r="F26" s="69"/>
      <c r="G26" s="11"/>
      <c r="H26" s="4"/>
      <c r="I26" s="7" t="str">
        <f t="shared" ref="I26:I28" si="19">IF(G26="","",(SUM(E26+F26+Q26)))</f>
        <v/>
      </c>
      <c r="J26" s="6">
        <f>SUM(G$23:G26)</f>
        <v>0</v>
      </c>
      <c r="K26" s="6">
        <f t="shared" ref="K26:K28" si="20">E$4-J26</f>
        <v>100</v>
      </c>
      <c r="L26" s="7">
        <f t="shared" ref="L26:L28" si="21">IF(G26="",0,T$23*(I26-F26-Q26))</f>
        <v>0</v>
      </c>
      <c r="M26" s="4">
        <f t="shared" ref="M26:M28" si="22">G26</f>
        <v>0</v>
      </c>
      <c r="N26" s="89" t="str">
        <f t="shared" ref="N26:N28" si="23">IF(L26=0,"",(M26/L26))</f>
        <v/>
      </c>
      <c r="O26" s="90"/>
      <c r="P26" s="34"/>
      <c r="Q26" s="69"/>
      <c r="R26" s="69"/>
      <c r="S26" s="69"/>
      <c r="T26" s="83"/>
      <c r="U26" s="84"/>
      <c r="V26" s="84"/>
      <c r="W26" s="85"/>
    </row>
    <row r="27" spans="2:23" ht="15" customHeight="1">
      <c r="B27" s="9"/>
      <c r="C27" s="12"/>
      <c r="D27" s="69"/>
      <c r="E27" s="69"/>
      <c r="F27" s="69"/>
      <c r="G27" s="11"/>
      <c r="H27" s="4"/>
      <c r="I27" s="7" t="str">
        <f t="shared" si="19"/>
        <v/>
      </c>
      <c r="J27" s="6">
        <f>SUM(G$23:G27)</f>
        <v>0</v>
      </c>
      <c r="K27" s="6">
        <f t="shared" si="20"/>
        <v>100</v>
      </c>
      <c r="L27" s="7">
        <f t="shared" si="21"/>
        <v>0</v>
      </c>
      <c r="M27" s="4">
        <f t="shared" si="22"/>
        <v>0</v>
      </c>
      <c r="N27" s="89" t="str">
        <f t="shared" si="23"/>
        <v/>
      </c>
      <c r="O27" s="90"/>
      <c r="P27" s="34"/>
      <c r="Q27" s="69"/>
      <c r="R27" s="69"/>
      <c r="S27" s="69"/>
      <c r="T27" s="83"/>
      <c r="U27" s="84"/>
      <c r="V27" s="84"/>
      <c r="W27" s="85"/>
    </row>
    <row r="28" spans="2:23" ht="15" customHeight="1">
      <c r="B28" s="9"/>
      <c r="C28" s="12"/>
      <c r="D28" s="69"/>
      <c r="E28" s="69"/>
      <c r="F28" s="69"/>
      <c r="G28" s="11"/>
      <c r="H28" s="4"/>
      <c r="I28" s="7" t="str">
        <f t="shared" si="19"/>
        <v/>
      </c>
      <c r="J28" s="6">
        <f>SUM(G$23:G28)</f>
        <v>0</v>
      </c>
      <c r="K28" s="6">
        <f t="shared" si="20"/>
        <v>100</v>
      </c>
      <c r="L28" s="7">
        <f t="shared" si="21"/>
        <v>0</v>
      </c>
      <c r="M28" s="4">
        <f t="shared" si="22"/>
        <v>0</v>
      </c>
      <c r="N28" s="89" t="str">
        <f t="shared" si="23"/>
        <v/>
      </c>
      <c r="O28" s="90"/>
      <c r="P28" s="34"/>
      <c r="Q28" s="69"/>
      <c r="R28" s="69"/>
      <c r="S28" s="69"/>
      <c r="T28" s="83"/>
      <c r="U28" s="84"/>
      <c r="V28" s="84"/>
      <c r="W28" s="85"/>
    </row>
    <row r="29" spans="2:23" ht="15" customHeight="1">
      <c r="B29" s="9"/>
      <c r="C29" s="12"/>
      <c r="D29" s="69"/>
      <c r="E29" s="69"/>
      <c r="F29" s="69"/>
      <c r="G29" s="11"/>
      <c r="H29" s="4"/>
      <c r="I29" s="7" t="str">
        <f t="shared" ref="I29" si="24">IF(G29="","",(SUM(E29+F29+Q29)))</f>
        <v/>
      </c>
      <c r="J29" s="6">
        <f>SUM(G$23:G29)</f>
        <v>0</v>
      </c>
      <c r="K29" s="6">
        <f t="shared" ref="K29" si="25">E$4-J29</f>
        <v>100</v>
      </c>
      <c r="L29" s="7">
        <f t="shared" ref="L29" si="26">IF(G29="",0,T$23*(I29-F29-Q29))</f>
        <v>0</v>
      </c>
      <c r="M29" s="4">
        <f t="shared" ref="M29" si="27">G29</f>
        <v>0</v>
      </c>
      <c r="N29" s="89" t="str">
        <f t="shared" ref="N29" si="28">IF(L29=0,"",(M29/L29))</f>
        <v/>
      </c>
      <c r="O29" s="90"/>
      <c r="P29" s="34"/>
      <c r="Q29" s="69"/>
      <c r="R29" s="69"/>
      <c r="S29" s="69"/>
      <c r="T29" s="83"/>
      <c r="U29" s="84"/>
      <c r="V29" s="84"/>
      <c r="W29" s="85"/>
    </row>
    <row r="30" spans="2:23" ht="15" customHeight="1">
      <c r="B30" s="9"/>
      <c r="C30" s="12"/>
      <c r="D30" s="8"/>
      <c r="E30" s="8"/>
      <c r="F30" s="8"/>
      <c r="G30" s="11"/>
      <c r="H30" s="4" t="str">
        <f>IF(G30="","",(IF(#REF!=0,"",(#REF!*G30*#REF!))))</f>
        <v/>
      </c>
      <c r="I30" s="7" t="str">
        <f t="shared" si="15"/>
        <v/>
      </c>
      <c r="J30" s="6">
        <f>SUM(G$23:G30)</f>
        <v>0</v>
      </c>
      <c r="K30" s="6">
        <f>E$4-J30</f>
        <v>100</v>
      </c>
      <c r="L30" s="7">
        <f t="shared" si="16"/>
        <v>0</v>
      </c>
      <c r="M30" s="4">
        <f t="shared" si="17"/>
        <v>0</v>
      </c>
      <c r="N30" s="89" t="str">
        <f t="shared" si="18"/>
        <v/>
      </c>
      <c r="O30" s="90"/>
      <c r="P30" s="34"/>
      <c r="Q30" s="8"/>
      <c r="R30" s="8"/>
      <c r="S30" s="8"/>
      <c r="T30" s="83"/>
      <c r="U30" s="84"/>
      <c r="V30" s="84"/>
      <c r="W30" s="85"/>
    </row>
    <row r="31" spans="2:23" ht="15" customHeight="1">
      <c r="B31" s="9"/>
      <c r="C31" s="12"/>
      <c r="D31" s="8"/>
      <c r="E31" s="8"/>
      <c r="F31" s="8"/>
      <c r="G31" s="11"/>
      <c r="H31" s="4" t="str">
        <f>IF(G31="","",(IF(#REF!=0,"",(#REF!*G31*#REF!))))</f>
        <v/>
      </c>
      <c r="I31" s="7" t="str">
        <f t="shared" si="15"/>
        <v/>
      </c>
      <c r="J31" s="6">
        <f>SUM(G$23:G31)</f>
        <v>0</v>
      </c>
      <c r="K31" s="6">
        <f t="shared" ref="K31:K34" si="29">E$4-J31</f>
        <v>100</v>
      </c>
      <c r="L31" s="7">
        <f t="shared" si="16"/>
        <v>0</v>
      </c>
      <c r="M31" s="4">
        <f t="shared" si="17"/>
        <v>0</v>
      </c>
      <c r="N31" s="89" t="str">
        <f t="shared" si="18"/>
        <v/>
      </c>
      <c r="O31" s="90"/>
      <c r="P31" s="34"/>
      <c r="Q31" s="8"/>
      <c r="R31" s="8"/>
      <c r="S31" s="8"/>
      <c r="T31" s="83"/>
      <c r="U31" s="84"/>
      <c r="V31" s="84"/>
      <c r="W31" s="85"/>
    </row>
    <row r="32" spans="2:23" ht="15" customHeight="1">
      <c r="B32" s="9"/>
      <c r="C32" s="12"/>
      <c r="D32" s="8"/>
      <c r="E32" s="8"/>
      <c r="F32" s="8"/>
      <c r="G32" s="11"/>
      <c r="H32" s="4" t="str">
        <f>IF(G32="","",(IF(#REF!=0,"",(#REF!*G32*#REF!))))</f>
        <v/>
      </c>
      <c r="I32" s="7" t="str">
        <f t="shared" si="15"/>
        <v/>
      </c>
      <c r="J32" s="6">
        <f>SUM(G$23:G32)</f>
        <v>0</v>
      </c>
      <c r="K32" s="6">
        <f t="shared" si="29"/>
        <v>100</v>
      </c>
      <c r="L32" s="7">
        <f t="shared" si="16"/>
        <v>0</v>
      </c>
      <c r="M32" s="4">
        <f t="shared" si="17"/>
        <v>0</v>
      </c>
      <c r="N32" s="89" t="str">
        <f t="shared" si="18"/>
        <v/>
      </c>
      <c r="O32" s="90"/>
      <c r="P32" s="34"/>
      <c r="Q32" s="8"/>
      <c r="R32" s="8"/>
      <c r="S32" s="8"/>
      <c r="T32" s="83"/>
      <c r="U32" s="84"/>
      <c r="V32" s="84"/>
      <c r="W32" s="85"/>
    </row>
    <row r="33" spans="2:23" ht="15" customHeight="1">
      <c r="B33" s="30"/>
      <c r="C33" s="38"/>
      <c r="D33" s="31"/>
      <c r="E33" s="31"/>
      <c r="F33" s="31"/>
      <c r="G33" s="33"/>
      <c r="H33" s="4" t="str">
        <f>IF(G33="","",(IF(#REF!=0,"",(#REF!*G33*#REF!))))</f>
        <v/>
      </c>
      <c r="I33" s="7" t="str">
        <f t="shared" si="15"/>
        <v/>
      </c>
      <c r="J33" s="6">
        <f>SUM(G$23:G33)</f>
        <v>0</v>
      </c>
      <c r="K33" s="6">
        <f t="shared" si="29"/>
        <v>100</v>
      </c>
      <c r="L33" s="7">
        <f t="shared" si="16"/>
        <v>0</v>
      </c>
      <c r="M33" s="4">
        <f t="shared" si="17"/>
        <v>0</v>
      </c>
      <c r="N33" s="89" t="str">
        <f t="shared" si="18"/>
        <v/>
      </c>
      <c r="O33" s="90"/>
      <c r="P33" s="34"/>
      <c r="Q33" s="31"/>
      <c r="R33" s="31"/>
      <c r="S33" s="31"/>
      <c r="T33" s="83"/>
      <c r="U33" s="84"/>
      <c r="V33" s="84"/>
      <c r="W33" s="85"/>
    </row>
    <row r="34" spans="2:23" ht="15" customHeight="1">
      <c r="B34" s="30"/>
      <c r="C34" s="38"/>
      <c r="D34" s="31"/>
      <c r="E34" s="31"/>
      <c r="F34" s="31"/>
      <c r="G34" s="33"/>
      <c r="H34" s="4" t="str">
        <f>IF(G34="","",(IF(#REF!=0,"",(#REF!*G34*#REF!))))</f>
        <v/>
      </c>
      <c r="I34" s="7" t="str">
        <f t="shared" si="15"/>
        <v/>
      </c>
      <c r="J34" s="6">
        <f>SUM(G$23:G34)</f>
        <v>0</v>
      </c>
      <c r="K34" s="6">
        <f t="shared" si="29"/>
        <v>100</v>
      </c>
      <c r="L34" s="7">
        <f t="shared" si="16"/>
        <v>0</v>
      </c>
      <c r="M34" s="4">
        <f t="shared" si="17"/>
        <v>0</v>
      </c>
      <c r="N34" s="89" t="str">
        <f t="shared" si="18"/>
        <v/>
      </c>
      <c r="O34" s="90"/>
      <c r="P34" s="34"/>
      <c r="Q34" s="31"/>
      <c r="R34" s="31"/>
      <c r="S34" s="31"/>
      <c r="T34" s="83"/>
      <c r="U34" s="84"/>
      <c r="V34" s="84"/>
      <c r="W34" s="85"/>
    </row>
    <row r="35" spans="2:23" ht="15" customHeight="1">
      <c r="B35" s="101" t="s">
        <v>20</v>
      </c>
      <c r="C35" s="102"/>
      <c r="D35" s="64"/>
      <c r="E35" s="64"/>
      <c r="F35" s="64"/>
      <c r="G35" s="74">
        <f>SUM(G24:G34)</f>
        <v>0</v>
      </c>
      <c r="H35" s="59"/>
      <c r="I35" s="62">
        <f t="shared" ref="I35" si="30">IF(G35="","",(SUM(E35+F35+Q35)))</f>
        <v>0</v>
      </c>
      <c r="J35" s="61"/>
      <c r="K35" s="61"/>
      <c r="L35" s="62">
        <f>SUM(L24:L34)</f>
        <v>0</v>
      </c>
      <c r="M35" s="59">
        <f>SUM(M24:M34)</f>
        <v>0</v>
      </c>
      <c r="N35" s="99" t="e">
        <f>SUM(M35/L35)</f>
        <v>#DIV/0!</v>
      </c>
      <c r="O35" s="100"/>
      <c r="P35" s="63"/>
      <c r="Q35" s="64"/>
      <c r="R35" s="64"/>
      <c r="S35" s="64">
        <f>SUM(S24:S34)</f>
        <v>0</v>
      </c>
      <c r="T35" s="96"/>
      <c r="U35" s="97"/>
      <c r="V35" s="97"/>
      <c r="W35" s="98"/>
    </row>
    <row r="36" spans="2:23" s="13" customFormat="1" ht="15.75" thickBot="1">
      <c r="B36" s="106" t="s">
        <v>38</v>
      </c>
      <c r="C36" s="107"/>
      <c r="D36" s="107"/>
      <c r="E36" s="107"/>
      <c r="F36" s="107"/>
      <c r="G36" s="108"/>
      <c r="H36" s="108"/>
      <c r="I36" s="108"/>
      <c r="J36" s="108"/>
      <c r="K36" s="108"/>
      <c r="L36" s="107"/>
      <c r="M36" s="107"/>
      <c r="N36" s="107"/>
      <c r="O36" s="107"/>
      <c r="P36" s="107"/>
      <c r="Q36" s="107"/>
      <c r="R36" s="107"/>
      <c r="S36" s="107"/>
      <c r="T36" s="108"/>
      <c r="U36" s="108"/>
      <c r="V36" s="108"/>
      <c r="W36" s="109"/>
    </row>
    <row r="37" spans="2:23" ht="15" customHeight="1">
      <c r="B37" s="130" t="s">
        <v>39</v>
      </c>
      <c r="C37" s="131"/>
      <c r="D37" s="131"/>
      <c r="E37" s="131"/>
      <c r="F37" s="132"/>
      <c r="G37" s="50"/>
      <c r="H37" s="48" t="str">
        <f>IF(G37="","",(IF(#REF!=0,"",(#REF!*G37*#REF!))))</f>
        <v/>
      </c>
      <c r="I37" s="49"/>
      <c r="J37" s="48"/>
      <c r="K37" s="48">
        <f>E$4</f>
        <v>100</v>
      </c>
      <c r="L37" s="133"/>
      <c r="M37" s="134"/>
      <c r="N37" s="134"/>
      <c r="O37" s="134"/>
      <c r="P37" s="134"/>
      <c r="Q37" s="134"/>
      <c r="R37" s="134"/>
      <c r="S37" s="135"/>
      <c r="T37" s="56"/>
      <c r="U37" s="55"/>
      <c r="V37" s="67">
        <f>SUM(F38:F48)</f>
        <v>0</v>
      </c>
      <c r="W37" s="68" t="e">
        <f>U37/V37</f>
        <v>#DIV/0!</v>
      </c>
    </row>
    <row r="38" spans="2:23" ht="15" customHeight="1">
      <c r="B38" s="30"/>
      <c r="C38" s="38"/>
      <c r="D38" s="31"/>
      <c r="E38" s="31"/>
      <c r="F38" s="32"/>
      <c r="G38" s="33"/>
      <c r="H38" s="4" t="str">
        <f>IF(G38="","",(IF(#REF!=0,"",(#REF!*G38*#REF!))))</f>
        <v/>
      </c>
      <c r="I38" s="5" t="str">
        <f t="shared" ref="I38:I48" si="31">IF(G38="","",(SUM(E38+F38+Q38)))</f>
        <v/>
      </c>
      <c r="J38" s="6">
        <f>SUM(G$37:G38)</f>
        <v>0</v>
      </c>
      <c r="K38" s="6">
        <f>E$4-J38</f>
        <v>100</v>
      </c>
      <c r="L38" s="7">
        <f t="shared" ref="L38:L48" si="32">IF(G38="",0,T$23*(I38-F38-Q38))</f>
        <v>0</v>
      </c>
      <c r="M38" s="4">
        <f>G38</f>
        <v>0</v>
      </c>
      <c r="N38" s="89" t="str">
        <f>IF(L38=0,"",(M38/L38))</f>
        <v/>
      </c>
      <c r="O38" s="90"/>
      <c r="P38" s="34"/>
      <c r="Q38" s="31"/>
      <c r="R38" s="31"/>
      <c r="S38" s="31"/>
      <c r="T38" s="91"/>
      <c r="U38" s="92"/>
      <c r="V38" s="92"/>
      <c r="W38" s="93"/>
    </row>
    <row r="39" spans="2:23" ht="15" customHeight="1">
      <c r="B39" s="30"/>
      <c r="C39" s="38"/>
      <c r="D39" s="31"/>
      <c r="E39" s="31"/>
      <c r="F39" s="35"/>
      <c r="G39" s="33"/>
      <c r="H39" s="4" t="str">
        <f>IF(G39="","",(IF(#REF!=0,"",(#REF!*G39*#REF!))))</f>
        <v/>
      </c>
      <c r="I39" s="5" t="str">
        <f t="shared" si="31"/>
        <v/>
      </c>
      <c r="J39" s="6">
        <f>SUM(G$37:G39)</f>
        <v>0</v>
      </c>
      <c r="K39" s="6">
        <f>E$4-J39</f>
        <v>100</v>
      </c>
      <c r="L39" s="7">
        <f t="shared" si="32"/>
        <v>0</v>
      </c>
      <c r="M39" s="4">
        <f t="shared" ref="M39:M48" si="33">G39</f>
        <v>0</v>
      </c>
      <c r="N39" s="89" t="str">
        <f t="shared" ref="N39:N48" si="34">IF(L39=0,"",(M39/L39))</f>
        <v/>
      </c>
      <c r="O39" s="90"/>
      <c r="P39" s="34"/>
      <c r="Q39" s="31"/>
      <c r="R39" s="31"/>
      <c r="S39" s="31"/>
      <c r="T39" s="91"/>
      <c r="U39" s="92"/>
      <c r="V39" s="92"/>
      <c r="W39" s="93"/>
    </row>
    <row r="40" spans="2:23" ht="15" customHeight="1">
      <c r="B40" s="30"/>
      <c r="C40" s="38"/>
      <c r="D40" s="31"/>
      <c r="E40" s="31"/>
      <c r="F40" s="31"/>
      <c r="G40" s="33"/>
      <c r="H40" s="4"/>
      <c r="I40" s="5" t="str">
        <f t="shared" ref="I40:I42" si="35">IF(G40="","",(SUM(E40+F40+Q40)))</f>
        <v/>
      </c>
      <c r="J40" s="6">
        <f>SUM(G$37:G40)</f>
        <v>0</v>
      </c>
      <c r="K40" s="6">
        <f t="shared" ref="K40:K42" si="36">E$4-J40</f>
        <v>100</v>
      </c>
      <c r="L40" s="7">
        <f t="shared" ref="L40:L42" si="37">IF(G40="",0,T$23*(I40-F40-Q40))</f>
        <v>0</v>
      </c>
      <c r="M40" s="4">
        <f t="shared" ref="M40:M42" si="38">G40</f>
        <v>0</v>
      </c>
      <c r="N40" s="89" t="str">
        <f t="shared" ref="N40:N42" si="39">IF(L40=0,"",(M40/L40))</f>
        <v/>
      </c>
      <c r="O40" s="90"/>
      <c r="P40" s="34"/>
      <c r="Q40" s="31"/>
      <c r="R40" s="31"/>
      <c r="S40" s="31"/>
      <c r="T40" s="91"/>
      <c r="U40" s="92"/>
      <c r="V40" s="92"/>
      <c r="W40" s="93"/>
    </row>
    <row r="41" spans="2:23" ht="15" customHeight="1">
      <c r="B41" s="30"/>
      <c r="C41" s="38"/>
      <c r="D41" s="31"/>
      <c r="E41" s="31"/>
      <c r="F41" s="31"/>
      <c r="G41" s="33"/>
      <c r="H41" s="4"/>
      <c r="I41" s="5" t="str">
        <f t="shared" si="35"/>
        <v/>
      </c>
      <c r="J41" s="6">
        <f>SUM(G$37:G41)</f>
        <v>0</v>
      </c>
      <c r="K41" s="6">
        <f t="shared" si="36"/>
        <v>100</v>
      </c>
      <c r="L41" s="7">
        <f t="shared" si="37"/>
        <v>0</v>
      </c>
      <c r="M41" s="4">
        <f t="shared" si="38"/>
        <v>0</v>
      </c>
      <c r="N41" s="89" t="str">
        <f t="shared" si="39"/>
        <v/>
      </c>
      <c r="O41" s="90"/>
      <c r="P41" s="34"/>
      <c r="Q41" s="31"/>
      <c r="R41" s="31"/>
      <c r="S41" s="31"/>
      <c r="T41" s="91"/>
      <c r="U41" s="92"/>
      <c r="V41" s="92"/>
      <c r="W41" s="93"/>
    </row>
    <row r="42" spans="2:23" ht="15" customHeight="1">
      <c r="B42" s="30"/>
      <c r="C42" s="38"/>
      <c r="D42" s="31"/>
      <c r="E42" s="31"/>
      <c r="F42" s="31"/>
      <c r="G42" s="33"/>
      <c r="H42" s="4"/>
      <c r="I42" s="5" t="str">
        <f t="shared" si="35"/>
        <v/>
      </c>
      <c r="J42" s="6">
        <f>SUM(G$37:G42)</f>
        <v>0</v>
      </c>
      <c r="K42" s="6">
        <f t="shared" si="36"/>
        <v>100</v>
      </c>
      <c r="L42" s="7">
        <f t="shared" si="37"/>
        <v>0</v>
      </c>
      <c r="M42" s="4">
        <f t="shared" si="38"/>
        <v>0</v>
      </c>
      <c r="N42" s="89" t="str">
        <f t="shared" si="39"/>
        <v/>
      </c>
      <c r="O42" s="90"/>
      <c r="P42" s="34"/>
      <c r="Q42" s="31"/>
      <c r="R42" s="31"/>
      <c r="S42" s="31"/>
      <c r="T42" s="91"/>
      <c r="U42" s="92"/>
      <c r="V42" s="92"/>
      <c r="W42" s="93"/>
    </row>
    <row r="43" spans="2:23" ht="15" customHeight="1">
      <c r="B43" s="30"/>
      <c r="C43" s="38"/>
      <c r="D43" s="31"/>
      <c r="E43" s="31"/>
      <c r="F43" s="31"/>
      <c r="G43" s="33"/>
      <c r="H43" s="4" t="str">
        <f>IF(G43="","",(IF(#REF!=0,"",(#REF!*G43*#REF!))))</f>
        <v/>
      </c>
      <c r="I43" s="5" t="str">
        <f t="shared" si="31"/>
        <v/>
      </c>
      <c r="J43" s="6">
        <f>SUM(G$37:G43)</f>
        <v>0</v>
      </c>
      <c r="K43" s="6">
        <f>E$4-J43</f>
        <v>100</v>
      </c>
      <c r="L43" s="7">
        <f t="shared" si="32"/>
        <v>0</v>
      </c>
      <c r="M43" s="4">
        <f t="shared" si="33"/>
        <v>0</v>
      </c>
      <c r="N43" s="89" t="str">
        <f t="shared" si="34"/>
        <v/>
      </c>
      <c r="O43" s="90"/>
      <c r="P43" s="34"/>
      <c r="Q43" s="31"/>
      <c r="R43" s="31"/>
      <c r="S43" s="31"/>
      <c r="T43" s="91"/>
      <c r="U43" s="92"/>
      <c r="V43" s="92"/>
      <c r="W43" s="93"/>
    </row>
    <row r="44" spans="2:23" ht="15" customHeight="1">
      <c r="B44" s="30"/>
      <c r="C44" s="38"/>
      <c r="D44" s="31"/>
      <c r="E44" s="31"/>
      <c r="F44" s="31"/>
      <c r="G44" s="33"/>
      <c r="H44" s="4" t="str">
        <f>IF(G44="","",(IF(#REF!=0,"",(#REF!*G44*#REF!))))</f>
        <v/>
      </c>
      <c r="I44" s="5" t="str">
        <f t="shared" si="31"/>
        <v/>
      </c>
      <c r="J44" s="6">
        <f>SUM(G$37:G44)</f>
        <v>0</v>
      </c>
      <c r="K44" s="6">
        <f t="shared" ref="K44:K48" si="40">E$4-J44</f>
        <v>100</v>
      </c>
      <c r="L44" s="7">
        <f t="shared" si="32"/>
        <v>0</v>
      </c>
      <c r="M44" s="4">
        <f t="shared" si="33"/>
        <v>0</v>
      </c>
      <c r="N44" s="89" t="str">
        <f t="shared" si="34"/>
        <v/>
      </c>
      <c r="O44" s="90"/>
      <c r="P44" s="34"/>
      <c r="Q44" s="31"/>
      <c r="R44" s="31"/>
      <c r="S44" s="31"/>
      <c r="T44" s="91"/>
      <c r="U44" s="92"/>
      <c r="V44" s="92"/>
      <c r="W44" s="93"/>
    </row>
    <row r="45" spans="2:23" ht="15" customHeight="1">
      <c r="B45" s="30"/>
      <c r="C45" s="38"/>
      <c r="D45" s="31"/>
      <c r="E45" s="31"/>
      <c r="F45" s="31"/>
      <c r="G45" s="33"/>
      <c r="H45" s="4"/>
      <c r="I45" s="5" t="str">
        <f t="shared" ref="I45" si="41">IF(G45="","",(SUM(E45+F45+Q45)))</f>
        <v/>
      </c>
      <c r="J45" s="6">
        <f>SUM(G$37:G45)</f>
        <v>0</v>
      </c>
      <c r="K45" s="6">
        <f t="shared" ref="K45" si="42">E$4-J45</f>
        <v>100</v>
      </c>
      <c r="L45" s="7">
        <f t="shared" ref="L45" si="43">IF(G45="",0,T$23*(I45-F45-Q45))</f>
        <v>0</v>
      </c>
      <c r="M45" s="4">
        <f t="shared" ref="M45" si="44">G45</f>
        <v>0</v>
      </c>
      <c r="N45" s="89" t="str">
        <f t="shared" ref="N45" si="45">IF(L45=0,"",(M45/L45))</f>
        <v/>
      </c>
      <c r="O45" s="90"/>
      <c r="P45" s="34"/>
      <c r="Q45" s="31"/>
      <c r="R45" s="31"/>
      <c r="S45" s="31"/>
      <c r="T45" s="91"/>
      <c r="U45" s="92"/>
      <c r="V45" s="92"/>
      <c r="W45" s="93"/>
    </row>
    <row r="46" spans="2:23" ht="15" customHeight="1">
      <c r="B46" s="30"/>
      <c r="C46" s="38"/>
      <c r="D46" s="31"/>
      <c r="E46" s="31"/>
      <c r="F46" s="31"/>
      <c r="G46" s="33"/>
      <c r="H46" s="4" t="str">
        <f>IF(G46="","",(IF(#REF!=0,"",(#REF!*G46*#REF!))))</f>
        <v/>
      </c>
      <c r="I46" s="5" t="str">
        <f t="shared" si="31"/>
        <v/>
      </c>
      <c r="J46" s="6">
        <f>SUM(G$37:G46)</f>
        <v>0</v>
      </c>
      <c r="K46" s="6">
        <f t="shared" si="40"/>
        <v>100</v>
      </c>
      <c r="L46" s="7">
        <f t="shared" si="32"/>
        <v>0</v>
      </c>
      <c r="M46" s="4">
        <f t="shared" si="33"/>
        <v>0</v>
      </c>
      <c r="N46" s="89" t="str">
        <f t="shared" si="34"/>
        <v/>
      </c>
      <c r="O46" s="90"/>
      <c r="P46" s="34"/>
      <c r="Q46" s="31"/>
      <c r="R46" s="31"/>
      <c r="S46" s="31"/>
      <c r="T46" s="91"/>
      <c r="U46" s="92"/>
      <c r="V46" s="92"/>
      <c r="W46" s="93"/>
    </row>
    <row r="47" spans="2:23" ht="15" customHeight="1">
      <c r="B47" s="30"/>
      <c r="C47" s="38"/>
      <c r="D47" s="31"/>
      <c r="E47" s="31"/>
      <c r="F47" s="31"/>
      <c r="G47" s="33"/>
      <c r="H47" s="4" t="str">
        <f>IF(G47="","",(IF(#REF!=0,"",(#REF!*G47*#REF!))))</f>
        <v/>
      </c>
      <c r="I47" s="5" t="str">
        <f t="shared" si="31"/>
        <v/>
      </c>
      <c r="J47" s="6">
        <f>SUM(G$37:G47)</f>
        <v>0</v>
      </c>
      <c r="K47" s="6">
        <f t="shared" si="40"/>
        <v>100</v>
      </c>
      <c r="L47" s="7">
        <f t="shared" si="32"/>
        <v>0</v>
      </c>
      <c r="M47" s="4">
        <f t="shared" si="33"/>
        <v>0</v>
      </c>
      <c r="N47" s="89" t="str">
        <f t="shared" si="34"/>
        <v/>
      </c>
      <c r="O47" s="90"/>
      <c r="P47" s="34"/>
      <c r="Q47" s="31"/>
      <c r="R47" s="31"/>
      <c r="S47" s="31"/>
      <c r="T47" s="91"/>
      <c r="U47" s="92"/>
      <c r="V47" s="92"/>
      <c r="W47" s="93"/>
    </row>
    <row r="48" spans="2:23" ht="15" customHeight="1">
      <c r="B48" s="30"/>
      <c r="C48" s="38"/>
      <c r="D48" s="31"/>
      <c r="E48" s="31"/>
      <c r="F48" s="31"/>
      <c r="G48" s="33"/>
      <c r="H48" s="4" t="str">
        <f>IF(G48="","",(IF(#REF!=0,"",(#REF!*G48*#REF!))))</f>
        <v/>
      </c>
      <c r="I48" s="5" t="str">
        <f t="shared" si="31"/>
        <v/>
      </c>
      <c r="J48" s="6">
        <f>SUM(G$37:G48)</f>
        <v>0</v>
      </c>
      <c r="K48" s="6">
        <f t="shared" si="40"/>
        <v>100</v>
      </c>
      <c r="L48" s="7">
        <f t="shared" si="32"/>
        <v>0</v>
      </c>
      <c r="M48" s="4">
        <f t="shared" si="33"/>
        <v>0</v>
      </c>
      <c r="N48" s="89" t="str">
        <f t="shared" si="34"/>
        <v/>
      </c>
      <c r="O48" s="90"/>
      <c r="P48" s="34"/>
      <c r="Q48" s="31"/>
      <c r="R48" s="31"/>
      <c r="S48" s="31"/>
      <c r="T48" s="91"/>
      <c r="U48" s="92"/>
      <c r="V48" s="92"/>
      <c r="W48" s="93"/>
    </row>
    <row r="49" spans="2:23" ht="15" customHeight="1">
      <c r="B49" s="101" t="s">
        <v>20</v>
      </c>
      <c r="C49" s="102"/>
      <c r="D49" s="64"/>
      <c r="E49" s="64"/>
      <c r="F49" s="64"/>
      <c r="G49" s="74">
        <f>SUM(G38:G48)</f>
        <v>0</v>
      </c>
      <c r="H49" s="59" t="e">
        <f>IF(G49="","",(IF(#REF!=0,"",(#REF!*G49*#REF!))))</f>
        <v>#REF!</v>
      </c>
      <c r="I49" s="62">
        <f t="shared" ref="I49" si="46">IF(G49="","",(SUM(E49+F49+Q49)))</f>
        <v>0</v>
      </c>
      <c r="J49" s="61"/>
      <c r="K49" s="61"/>
      <c r="L49" s="62">
        <f>SUM(L38:L48)</f>
        <v>0</v>
      </c>
      <c r="M49" s="59">
        <f>SUM(M38:M48)</f>
        <v>0</v>
      </c>
      <c r="N49" s="99" t="e">
        <f>SUM(M49/L49)</f>
        <v>#DIV/0!</v>
      </c>
      <c r="O49" s="100"/>
      <c r="P49" s="63"/>
      <c r="Q49" s="64"/>
      <c r="R49" s="64"/>
      <c r="S49" s="64">
        <f>SUM(S38:S48)</f>
        <v>0</v>
      </c>
      <c r="T49" s="96"/>
      <c r="U49" s="97"/>
      <c r="V49" s="97"/>
      <c r="W49" s="98"/>
    </row>
    <row r="50" spans="2:23" s="75" customFormat="1" ht="15" customHeight="1" thickBot="1">
      <c r="B50" s="201" t="s">
        <v>40</v>
      </c>
      <c r="C50" s="202"/>
      <c r="D50" s="202"/>
      <c r="E50" s="202"/>
      <c r="F50" s="202"/>
      <c r="G50" s="202"/>
      <c r="H50" s="202"/>
      <c r="I50" s="202"/>
      <c r="J50" s="202"/>
      <c r="K50" s="202"/>
      <c r="L50" s="202"/>
      <c r="M50" s="202"/>
      <c r="N50" s="202"/>
      <c r="O50" s="202"/>
      <c r="P50" s="202"/>
      <c r="Q50" s="202"/>
      <c r="R50" s="202"/>
      <c r="S50" s="202"/>
      <c r="T50" s="202"/>
      <c r="U50" s="202"/>
      <c r="V50" s="202"/>
      <c r="W50" s="203"/>
    </row>
    <row r="51" spans="2:23" s="13" customFormat="1" ht="15.75" customHeight="1">
      <c r="B51" s="39"/>
      <c r="C51" s="40"/>
      <c r="D51" s="41"/>
      <c r="E51" s="41"/>
      <c r="F51" s="41"/>
      <c r="G51" s="42"/>
      <c r="H51" s="14"/>
      <c r="I51" s="15"/>
      <c r="J51" s="16"/>
      <c r="K51" s="16"/>
      <c r="L51" s="17"/>
      <c r="M51" s="118" t="s">
        <v>33</v>
      </c>
      <c r="N51" s="118"/>
      <c r="O51" s="118"/>
      <c r="P51" s="118"/>
      <c r="Q51" s="118"/>
      <c r="R51" s="118"/>
      <c r="S51" s="118"/>
      <c r="T51" s="118"/>
      <c r="U51" s="118"/>
      <c r="V51" s="118"/>
      <c r="W51" s="119"/>
    </row>
    <row r="52" spans="2:23" s="13" customFormat="1" ht="32.25" customHeight="1">
      <c r="B52" s="195" t="s">
        <v>50</v>
      </c>
      <c r="C52" s="196"/>
      <c r="D52" s="196"/>
      <c r="E52" s="196"/>
      <c r="F52" s="196"/>
      <c r="G52" s="196"/>
      <c r="H52" s="2"/>
      <c r="I52" s="45" t="s">
        <v>26</v>
      </c>
      <c r="J52" s="115" t="s">
        <v>31</v>
      </c>
      <c r="K52" s="116"/>
      <c r="L52" s="43" t="s">
        <v>32</v>
      </c>
      <c r="M52" s="105" t="s">
        <v>34</v>
      </c>
      <c r="N52" s="105"/>
      <c r="O52" s="105" t="s">
        <v>36</v>
      </c>
      <c r="P52" s="105"/>
      <c r="Q52" s="105"/>
      <c r="R52" s="105" t="s">
        <v>35</v>
      </c>
      <c r="S52" s="105"/>
      <c r="T52" s="121" t="s">
        <v>13</v>
      </c>
      <c r="U52" s="121"/>
      <c r="V52" s="121" t="s">
        <v>12</v>
      </c>
      <c r="W52" s="122"/>
    </row>
    <row r="53" spans="2:23" ht="18" customHeight="1">
      <c r="B53" s="111" t="s">
        <v>49</v>
      </c>
      <c r="C53" s="112"/>
      <c r="D53" s="112"/>
      <c r="E53" s="112"/>
      <c r="F53" s="103">
        <v>188</v>
      </c>
      <c r="G53" s="104"/>
      <c r="H53" s="2"/>
      <c r="I53" s="44">
        <v>1</v>
      </c>
      <c r="J53" s="197" t="s">
        <v>41</v>
      </c>
      <c r="K53" s="117"/>
      <c r="L53" s="45">
        <f>SUMIF($R$10:$R$20,1,$Q$10:$Q$47)+SUMIF($R$24:$R$34,1,$Q$24:$Q$34)+SUMIF($R$38:$R$48,1,$Q$38:$Q$48)</f>
        <v>0</v>
      </c>
      <c r="M53" s="120"/>
      <c r="N53" s="120"/>
      <c r="O53" s="188"/>
      <c r="P53" s="94"/>
      <c r="Q53" s="94"/>
      <c r="R53" s="94"/>
      <c r="S53" s="94"/>
      <c r="T53" s="94"/>
      <c r="U53" s="94"/>
      <c r="V53" s="94"/>
      <c r="W53" s="95"/>
    </row>
    <row r="54" spans="2:23" ht="18" customHeight="1">
      <c r="B54" s="111" t="s">
        <v>48</v>
      </c>
      <c r="C54" s="112"/>
      <c r="D54" s="112"/>
      <c r="E54" s="112"/>
      <c r="F54" s="103">
        <f>SUM(S21+S35+S49)</f>
        <v>0</v>
      </c>
      <c r="G54" s="104"/>
      <c r="H54" s="2"/>
      <c r="I54" s="44">
        <v>2</v>
      </c>
      <c r="J54" s="83" t="s">
        <v>14</v>
      </c>
      <c r="K54" s="117"/>
      <c r="L54" s="45">
        <f>SUMIF($R$10:$R$20,2,$Q$10:$Q$47)+SUMIF($R$24:$R$34,2,$Q$24:$Q$34)+SUMIF($R$38:$R$48,2,$Q$38:$Q$48)</f>
        <v>0</v>
      </c>
      <c r="M54" s="120"/>
      <c r="N54" s="120"/>
      <c r="O54" s="94"/>
      <c r="P54" s="94"/>
      <c r="Q54" s="94"/>
      <c r="R54" s="94"/>
      <c r="S54" s="94"/>
      <c r="T54" s="94"/>
      <c r="U54" s="94"/>
      <c r="V54" s="94"/>
      <c r="W54" s="95"/>
    </row>
    <row r="55" spans="2:23" ht="18" customHeight="1">
      <c r="B55" s="111" t="s">
        <v>47</v>
      </c>
      <c r="C55" s="112"/>
      <c r="D55" s="112"/>
      <c r="E55" s="112"/>
      <c r="F55" s="103">
        <f>G49</f>
        <v>0</v>
      </c>
      <c r="G55" s="104"/>
      <c r="H55" s="2"/>
      <c r="I55" s="44">
        <v>3</v>
      </c>
      <c r="J55" s="180" t="s">
        <v>42</v>
      </c>
      <c r="K55" s="181"/>
      <c r="L55" s="45">
        <f>SUMIF($R$10:$R$20,3,$Q$10:$Q$47)+SUMIF($R$24:$R$34,3,$Q$24:$Q$34)+SUMIF($R$38:$R$48,3,$Q$38:$Q$48)</f>
        <v>0</v>
      </c>
      <c r="M55" s="120"/>
      <c r="N55" s="120"/>
      <c r="O55" s="94"/>
      <c r="P55" s="94"/>
      <c r="Q55" s="94"/>
      <c r="R55" s="94"/>
      <c r="S55" s="94"/>
      <c r="T55" s="94"/>
      <c r="U55" s="94"/>
      <c r="V55" s="94"/>
      <c r="W55" s="95"/>
    </row>
    <row r="56" spans="2:23" ht="18" customHeight="1">
      <c r="B56" s="113" t="s">
        <v>46</v>
      </c>
      <c r="C56" s="114"/>
      <c r="D56" s="114"/>
      <c r="E56" s="114"/>
      <c r="F56" s="103">
        <f>G35</f>
        <v>0</v>
      </c>
      <c r="G56" s="104"/>
      <c r="H56" s="2"/>
      <c r="I56" s="44">
        <v>4</v>
      </c>
      <c r="J56" s="83" t="s">
        <v>15</v>
      </c>
      <c r="K56" s="117"/>
      <c r="L56" s="45">
        <f>SUMIF($R$10:$R$20,4,$Q$10:$Q$47)+SUMIF($R$24:$R$34,4,$Q$24:$Q$34)+SUMIF($R$38:$R$48,4,$Q$38:$Q$48)</f>
        <v>0</v>
      </c>
      <c r="M56" s="120"/>
      <c r="N56" s="120"/>
      <c r="O56" s="94"/>
      <c r="P56" s="94"/>
      <c r="Q56" s="94"/>
      <c r="R56" s="94"/>
      <c r="S56" s="94"/>
      <c r="T56" s="94"/>
      <c r="U56" s="94"/>
      <c r="V56" s="94"/>
      <c r="W56" s="95"/>
    </row>
    <row r="57" spans="2:23" ht="18.75" customHeight="1" thickBot="1">
      <c r="B57" s="189" t="s">
        <v>45</v>
      </c>
      <c r="C57" s="190"/>
      <c r="D57" s="190"/>
      <c r="E57" s="190"/>
      <c r="F57" s="191">
        <f>G21</f>
        <v>188</v>
      </c>
      <c r="G57" s="192"/>
      <c r="H57" s="77"/>
      <c r="I57" s="81"/>
      <c r="J57" s="81"/>
      <c r="K57" s="81"/>
      <c r="L57" s="81"/>
      <c r="M57" s="81"/>
      <c r="N57" s="81"/>
      <c r="O57" s="81"/>
      <c r="P57" s="81"/>
      <c r="Q57" s="81"/>
      <c r="R57" s="81"/>
      <c r="S57" s="81"/>
      <c r="T57" s="81"/>
      <c r="U57" s="81"/>
      <c r="V57" s="81"/>
      <c r="W57" s="82"/>
    </row>
    <row r="58" spans="2:23" ht="20.25" customHeight="1">
      <c r="B58" s="193"/>
      <c r="C58" s="193"/>
      <c r="D58" s="193"/>
      <c r="E58" s="193"/>
      <c r="F58" s="194"/>
      <c r="G58" s="194"/>
    </row>
  </sheetData>
  <mergeCells count="169">
    <mergeCell ref="B57:E57"/>
    <mergeCell ref="F57:G57"/>
    <mergeCell ref="B58:E58"/>
    <mergeCell ref="F58:G58"/>
    <mergeCell ref="B52:G52"/>
    <mergeCell ref="M56:N56"/>
    <mergeCell ref="J53:K53"/>
    <mergeCell ref="R6:T6"/>
    <mergeCell ref="U6:W6"/>
    <mergeCell ref="B50:W50"/>
    <mergeCell ref="T10:W10"/>
    <mergeCell ref="T11:W11"/>
    <mergeCell ref="V56:W56"/>
    <mergeCell ref="T7:T8"/>
    <mergeCell ref="I7:I8"/>
    <mergeCell ref="J7:J8"/>
    <mergeCell ref="K7:K8"/>
    <mergeCell ref="L7:L8"/>
    <mergeCell ref="M7:M8"/>
    <mergeCell ref="N10:O10"/>
    <mergeCell ref="N18:O18"/>
    <mergeCell ref="N13:O13"/>
    <mergeCell ref="N12:O12"/>
    <mergeCell ref="N11:O11"/>
    <mergeCell ref="J55:K55"/>
    <mergeCell ref="T48:W48"/>
    <mergeCell ref="T47:W47"/>
    <mergeCell ref="L9:S9"/>
    <mergeCell ref="T12:W12"/>
    <mergeCell ref="T13:W13"/>
    <mergeCell ref="T18:W18"/>
    <mergeCell ref="T19:W19"/>
    <mergeCell ref="T20:W20"/>
    <mergeCell ref="T24:W24"/>
    <mergeCell ref="T25:W25"/>
    <mergeCell ref="O53:Q53"/>
    <mergeCell ref="O54:Q54"/>
    <mergeCell ref="O55:Q55"/>
    <mergeCell ref="R53:S53"/>
    <mergeCell ref="N21:O21"/>
    <mergeCell ref="N31:O31"/>
    <mergeCell ref="N30:O30"/>
    <mergeCell ref="N25:O25"/>
    <mergeCell ref="N24:O24"/>
    <mergeCell ref="T42:W42"/>
    <mergeCell ref="T30:W30"/>
    <mergeCell ref="T39:W39"/>
    <mergeCell ref="T43:W43"/>
    <mergeCell ref="U2:W2"/>
    <mergeCell ref="U3:W3"/>
    <mergeCell ref="U4:W4"/>
    <mergeCell ref="J3:K3"/>
    <mergeCell ref="L3:O3"/>
    <mergeCell ref="J4:K4"/>
    <mergeCell ref="R2:T4"/>
    <mergeCell ref="B6:O6"/>
    <mergeCell ref="B5:O5"/>
    <mergeCell ref="R5:T5"/>
    <mergeCell ref="U5:W5"/>
    <mergeCell ref="B3:C3"/>
    <mergeCell ref="B4:C4"/>
    <mergeCell ref="E3:G3"/>
    <mergeCell ref="E4:G4"/>
    <mergeCell ref="L4:O4"/>
    <mergeCell ref="T38:W38"/>
    <mergeCell ref="W7:W8"/>
    <mergeCell ref="D7:D8"/>
    <mergeCell ref="E7:E8"/>
    <mergeCell ref="F7:F8"/>
    <mergeCell ref="G7:G8"/>
    <mergeCell ref="N7:O8"/>
    <mergeCell ref="B7:B8"/>
    <mergeCell ref="C7:C8"/>
    <mergeCell ref="H7:H8"/>
    <mergeCell ref="T21:W21"/>
    <mergeCell ref="B22:W22"/>
    <mergeCell ref="B37:F37"/>
    <mergeCell ref="L37:S37"/>
    <mergeCell ref="B35:C35"/>
    <mergeCell ref="P7:P8"/>
    <mergeCell ref="Q7:Q8"/>
    <mergeCell ref="R7:R8"/>
    <mergeCell ref="S7:S8"/>
    <mergeCell ref="U7:U8"/>
    <mergeCell ref="V7:V8"/>
    <mergeCell ref="T31:W31"/>
    <mergeCell ref="N49:O49"/>
    <mergeCell ref="N34:O34"/>
    <mergeCell ref="N33:O33"/>
    <mergeCell ref="N32:O32"/>
    <mergeCell ref="B9:F9"/>
    <mergeCell ref="B23:F23"/>
    <mergeCell ref="L23:S23"/>
    <mergeCell ref="N20:O20"/>
    <mergeCell ref="N19:O19"/>
    <mergeCell ref="B21:C21"/>
    <mergeCell ref="N15:O15"/>
    <mergeCell ref="C1:U1"/>
    <mergeCell ref="B53:E53"/>
    <mergeCell ref="B55:E55"/>
    <mergeCell ref="B56:E56"/>
    <mergeCell ref="B54:E54"/>
    <mergeCell ref="J52:K52"/>
    <mergeCell ref="J54:K54"/>
    <mergeCell ref="J56:K56"/>
    <mergeCell ref="M51:W51"/>
    <mergeCell ref="R54:S54"/>
    <mergeCell ref="R55:S55"/>
    <mergeCell ref="T54:U54"/>
    <mergeCell ref="T55:U55"/>
    <mergeCell ref="M54:N54"/>
    <mergeCell ref="V54:W54"/>
    <mergeCell ref="M55:N55"/>
    <mergeCell ref="V55:W55"/>
    <mergeCell ref="R52:S52"/>
    <mergeCell ref="T52:U52"/>
    <mergeCell ref="V52:W52"/>
    <mergeCell ref="M53:N53"/>
    <mergeCell ref="J2:K2"/>
    <mergeCell ref="B2:C2"/>
    <mergeCell ref="E2:G2"/>
    <mergeCell ref="R56:S56"/>
    <mergeCell ref="N39:O39"/>
    <mergeCell ref="N38:O38"/>
    <mergeCell ref="N14:O14"/>
    <mergeCell ref="N29:O29"/>
    <mergeCell ref="N45:O45"/>
    <mergeCell ref="N35:O35"/>
    <mergeCell ref="N42:O42"/>
    <mergeCell ref="B49:C49"/>
    <mergeCell ref="N48:O48"/>
    <mergeCell ref="N47:O47"/>
    <mergeCell ref="N46:O46"/>
    <mergeCell ref="N44:O44"/>
    <mergeCell ref="N43:O43"/>
    <mergeCell ref="F53:G53"/>
    <mergeCell ref="F54:G54"/>
    <mergeCell ref="F55:G55"/>
    <mergeCell ref="F56:G56"/>
    <mergeCell ref="M52:N52"/>
    <mergeCell ref="O52:Q52"/>
    <mergeCell ref="O56:Q56"/>
    <mergeCell ref="B36:W36"/>
    <mergeCell ref="T44:W44"/>
    <mergeCell ref="T46:W46"/>
    <mergeCell ref="I57:W57"/>
    <mergeCell ref="T29:W29"/>
    <mergeCell ref="T14:W14"/>
    <mergeCell ref="N16:O16"/>
    <mergeCell ref="N17:O17"/>
    <mergeCell ref="N26:O26"/>
    <mergeCell ref="N27:O27"/>
    <mergeCell ref="N28:O28"/>
    <mergeCell ref="N40:O40"/>
    <mergeCell ref="N41:O41"/>
    <mergeCell ref="T26:W26"/>
    <mergeCell ref="T27:W27"/>
    <mergeCell ref="T28:W28"/>
    <mergeCell ref="T40:W40"/>
    <mergeCell ref="T41:W41"/>
    <mergeCell ref="T53:U53"/>
    <mergeCell ref="T56:U56"/>
    <mergeCell ref="V53:W53"/>
    <mergeCell ref="T45:W45"/>
    <mergeCell ref="T35:W35"/>
    <mergeCell ref="T49:W49"/>
    <mergeCell ref="T32:W32"/>
    <mergeCell ref="T33:W33"/>
    <mergeCell ref="T34:W34"/>
  </mergeCells>
  <printOptions horizontalCentered="1" verticalCentered="1"/>
  <pageMargins left="0" right="0" top="0.1" bottom="0.1" header="0.3" footer="0.3"/>
  <pageSetup scale="84" orientation="portrait" r:id="rId1"/>
  <ignoredErrors>
    <ignoredError sqref="J10:J11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awadley</cp:lastModifiedBy>
  <cp:lastPrinted>2014-07-29T14:58:43Z</cp:lastPrinted>
  <dcterms:created xsi:type="dcterms:W3CDTF">2014-06-10T19:48:08Z</dcterms:created>
  <dcterms:modified xsi:type="dcterms:W3CDTF">2014-09-22T15:07:02Z</dcterms:modified>
</cp:coreProperties>
</file>