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<sst xmlns="http://schemas.openxmlformats.org/spreadsheetml/2006/main" count="150" uniqueCount="80">
  <si>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</si>
  <si>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</si>
  <si>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</si>
  <si>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</si>
  <si>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</si>
  <si>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</si>
  <si>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</si>
  <si>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</si>
  <si>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</si>
  <si>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</si>
  <si>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</si>
  <si>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</si>
  <si>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</si>
  <si>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</si>
  <si>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</si>
  <si>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</si>
  <si>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</si>
  <si>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</si>
  <si>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</si>
  <si>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</si>
  <si>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</si>
  <si>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</si>
  <si>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</si>
  <si>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</si>
  <si>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</si>
  <si>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</si>
  <si>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</si>
  <si>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</si>
  <si>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</si>
  <si>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</si>
  <si>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</si>
  <si>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</si>
  <si>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</si>
  <si>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</si>
  <si>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</si>
  <si>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</si>
  <si>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</si>
  <si>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</si>
  <si>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</si>
  <si>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</si>
  <si>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</si>
  <si>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</si>
  <si>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</si>
  <si>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</si>
  <si>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</si>
  <si>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</si>
  <si>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</si>
  <si>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</si>
  <si>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</si>
  <si>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</si>
  <si>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</si>
  <si>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</si>
  <si>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</si>
  <si>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</si>
  <si>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</si>
  <si>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</si>
  <si>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</si>
  <si>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</si>
  <si>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</si>
  <si>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</si>
  <si>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</si>
  <si>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S20S20001</t>
  </si>
  <si>
    <t>A02002-0068</t>
  </si>
  <si>
    <t>Machine #   OKUMA</t>
  </si>
  <si>
    <t>Machine # OKUMA</t>
  </si>
  <si>
    <t>A</t>
  </si>
  <si>
    <t>B</t>
  </si>
  <si>
    <t>MR 7/15/14</t>
  </si>
  <si>
    <t>MR 7/21/14</t>
  </si>
  <si>
    <t>Routing:        HOLD IN CNC AREA FOR OP "B"</t>
  </si>
  <si>
    <t>Routing:  PACK DEPT</t>
  </si>
  <si>
    <t>12 MIN</t>
  </si>
  <si>
    <t>3 M 12 SEC</t>
  </si>
  <si>
    <t>JO</t>
  </si>
  <si>
    <t>BJ</t>
  </si>
  <si>
    <t>YES</t>
  </si>
  <si>
    <t>SR</t>
  </si>
  <si>
    <t>N/A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</si>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</sst>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348583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 t="s">
        <v>77</v>
      </c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100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67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 t="s">
        <v>68</v>
      </c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63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100</v>
      </c>
      <c r="L12" s="153" t="s">
        <v>55</v>
      </c>
      <c r="M12" s="154"/>
      <c r="N12" s="153" t="s">
        <v>71</v>
      </c>
      <c r="O12" s="155"/>
      <c r="P12" s="70"/>
      <c r="Q12" s="70"/>
      <c r="R12" s="70" t="s">
        <v>65</v>
      </c>
      <c r="S12" s="71"/>
      <c r="T12" s="72">
        <v>4</v>
      </c>
      <c r="U12" s="72">
        <v>4</v>
      </c>
      <c r="V12" s="54">
        <f>SUM(F13:F23)</f>
        <v>3</v>
      </c>
      <c r="W12" s="55">
        <f>U12/V12</f>
        <v>1.3333333333333333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41949</v>
      </c>
      <c r="C13" s="30" t="s">
        <v>73</v>
      </c>
      <c r="D13" s="30"/>
      <c r="E13" s="30">
        <v>1.5</v>
      </c>
      <c r="F13" s="80">
        <v>3</v>
      </c>
      <c r="G13" s="32">
        <v>5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5</v>
      </c>
      <c r="K13" s="6">
        <f>E$4-J13</f>
        <v>95</v>
      </c>
      <c r="L13" s="7">
        <f t="shared" ref="L13:L23" si="1">IF(G13="",0,$T$12*(I13-F13-Q13))</f>
        <v>6</v>
      </c>
      <c r="M13" s="4">
        <f>G13</f>
        <v>5</v>
      </c>
      <c r="N13" s="134">
        <f>IF(L13=0,"",(M13/L13))</f>
        <v>0.83333333333333337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41950</v>
      </c>
      <c r="C14" s="30" t="s">
        <v>74</v>
      </c>
      <c r="D14" s="30"/>
      <c r="E14" s="30">
        <v>8</v>
      </c>
      <c r="F14" s="81">
        <v>0</v>
      </c>
      <c r="G14" s="32">
        <v>29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34</v>
      </c>
      <c r="K14" s="6">
        <f>E$4-J14</f>
        <v>66</v>
      </c>
      <c r="L14" s="7">
        <f t="shared" si="1"/>
        <v>32</v>
      </c>
      <c r="M14" s="4">
        <f t="shared" ref="M14:M23" si="4">G14</f>
        <v>29</v>
      </c>
      <c r="N14" s="134">
        <f t="shared" ref="N14:N23" si="5">IF(L14=0,"",(M14/L14))</f>
        <v>0.90625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41950</v>
      </c>
      <c r="C15" s="30" t="s">
        <v>73</v>
      </c>
      <c r="D15" s="30"/>
      <c r="E15" s="30">
        <v>7</v>
      </c>
      <c r="F15" s="81">
        <v>0</v>
      </c>
      <c r="G15" s="32">
        <v>29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63</v>
      </c>
      <c r="K15" s="6">
        <f>E$4-J15</f>
        <v>37</v>
      </c>
      <c r="L15" s="7">
        <f t="shared" si="1"/>
        <v>28</v>
      </c>
      <c r="M15" s="4">
        <f t="shared" si="4"/>
        <v>29</v>
      </c>
      <c r="N15" s="134">
        <f t="shared" si="5"/>
        <v>1.0357142857142858</v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>
        <v>41951</v>
      </c>
      <c r="C16" s="35" t="s">
        <v>74</v>
      </c>
      <c r="D16" s="50"/>
      <c r="E16" s="50">
        <v>3</v>
      </c>
      <c r="F16" s="82">
        <v>0</v>
      </c>
      <c r="G16" s="10">
        <v>11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74</v>
      </c>
      <c r="K16" s="6">
        <f t="shared" ref="K16:K24" si="8">E$4-J16</f>
        <v>26</v>
      </c>
      <c r="L16" s="7">
        <f t="shared" si="1"/>
        <v>12</v>
      </c>
      <c r="M16" s="4">
        <f t="shared" si="4"/>
        <v>11</v>
      </c>
      <c r="N16" s="134">
        <f t="shared" si="5"/>
        <v>0.91666666666666663</v>
      </c>
      <c r="O16" s="135"/>
      <c r="P16" s="33"/>
      <c r="Q16" s="8">
        <v>0</v>
      </c>
      <c r="R16" s="8">
        <v>0</v>
      </c>
      <c r="S16" s="8">
        <v>0</v>
      </c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74</v>
      </c>
      <c r="K17" s="6">
        <f t="shared" ref="K17" si="11">E$4-J17</f>
        <v>26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74</v>
      </c>
      <c r="K18" s="6">
        <f t="shared" ref="K18:K20" si="17">E$4-J18</f>
        <v>26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74</v>
      </c>
      <c r="K19" s="6">
        <f t="shared" si="17"/>
        <v>26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74</v>
      </c>
      <c r="K20" s="6">
        <f t="shared" si="17"/>
        <v>26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74</v>
      </c>
      <c r="K21" s="6">
        <f t="shared" si="8"/>
        <v>26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74</v>
      </c>
      <c r="K22" s="6">
        <f t="shared" si="8"/>
        <v>26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74</v>
      </c>
      <c r="K23" s="6">
        <f t="shared" si="8"/>
        <v>26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19.5</v>
      </c>
      <c r="F24" s="62">
        <f>SUM(F13:F23)</f>
        <v>3</v>
      </c>
      <c r="G24" s="62">
        <f>SUM(G13:G23)</f>
        <v>74</v>
      </c>
      <c r="H24" s="84"/>
      <c r="I24" s="62">
        <f t="shared" si="0"/>
        <v>22.5</v>
      </c>
      <c r="J24" s="85">
        <f>J23</f>
        <v>74</v>
      </c>
      <c r="K24" s="85">
        <f t="shared" si="8"/>
        <v>26</v>
      </c>
      <c r="L24" s="86">
        <f>SUM(L13:L23)</f>
        <v>78</v>
      </c>
      <c r="M24" s="84">
        <f>SUM(M13:M23)</f>
        <v>74</v>
      </c>
      <c r="N24" s="141">
        <f>SUM(M24/L24)</f>
        <v>0.94871794871794868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0" t="s">
        <v>69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64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3" t="s">
        <v>55</v>
      </c>
      <c r="M26" s="154"/>
      <c r="N26" s="243" t="s">
        <v>72</v>
      </c>
      <c r="O26" s="244"/>
      <c r="P26" s="70"/>
      <c r="Q26" s="70"/>
      <c r="R26" s="70" t="s">
        <v>66</v>
      </c>
      <c r="S26" s="71"/>
      <c r="T26" s="73">
        <v>15</v>
      </c>
      <c r="U26" s="74">
        <v>2</v>
      </c>
      <c r="V26" s="56">
        <f>SUM(F27:F37)</f>
        <v>1.5</v>
      </c>
      <c r="W26" s="57">
        <f>U26/V26</f>
        <v>1.3333333333333333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41954</v>
      </c>
      <c r="C27" s="60" t="s">
        <v>73</v>
      </c>
      <c r="D27" s="8"/>
      <c r="E27" s="30">
        <v>0</v>
      </c>
      <c r="F27" s="31">
        <v>1.5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1.5</v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41955</v>
      </c>
      <c r="C28" s="60" t="s">
        <v>74</v>
      </c>
      <c r="D28" s="8"/>
      <c r="E28" s="30">
        <v>6.5</v>
      </c>
      <c r="F28" s="34">
        <v>0</v>
      </c>
      <c r="G28" s="32">
        <v>74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74</v>
      </c>
      <c r="K28" s="6">
        <f>E$4-J28</f>
        <v>26</v>
      </c>
      <c r="L28" s="7">
        <f t="shared" si="24"/>
        <v>97.5</v>
      </c>
      <c r="M28" s="4">
        <f t="shared" ref="M28:M37" si="27">G28</f>
        <v>74</v>
      </c>
      <c r="N28" s="134">
        <f t="shared" ref="N28:N37" si="28">IF(L28=0,"",(M28/L28))</f>
        <v>0.75897435897435894</v>
      </c>
      <c r="O28" s="135"/>
      <c r="P28" s="33"/>
      <c r="Q28" s="8">
        <v>0</v>
      </c>
      <c r="R28" s="8">
        <v>0</v>
      </c>
      <c r="S28" s="8">
        <v>0</v>
      </c>
      <c r="T28" s="162" t="s">
        <v>78</v>
      </c>
      <c r="U28" s="163"/>
      <c r="V28" s="163"/>
      <c r="W28" s="16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74</v>
      </c>
      <c r="K29" s="6">
        <f t="shared" ref="K29:K31" si="32">E$4-J29</f>
        <v>26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20" t="s">
        <v>79</v>
      </c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74</v>
      </c>
      <c r="K30" s="6">
        <f t="shared" si="32"/>
        <v>26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74</v>
      </c>
      <c r="K31" s="6">
        <f t="shared" si="32"/>
        <v>26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74</v>
      </c>
      <c r="K32" s="6">
        <f t="shared" ref="K32" si="39">E$4-J32</f>
        <v>26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74</v>
      </c>
      <c r="K33" s="6">
        <f>E$4-J33</f>
        <v>26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74</v>
      </c>
      <c r="K34" s="6">
        <f t="shared" ref="K34:K38" si="45">E$4-J34</f>
        <v>26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74</v>
      </c>
      <c r="K35" s="6">
        <f t="shared" si="45"/>
        <v>26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74</v>
      </c>
      <c r="K36" s="6">
        <f t="shared" si="45"/>
        <v>26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74</v>
      </c>
      <c r="K37" s="6">
        <f t="shared" si="45"/>
        <v>26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6.5</v>
      </c>
      <c r="F38" s="63">
        <f t="shared" si="47"/>
        <v>1.5</v>
      </c>
      <c r="G38" s="63">
        <f>SUM(G27:G37)</f>
        <v>74</v>
      </c>
      <c r="H38" s="84"/>
      <c r="I38" s="86">
        <f t="shared" ref="I38" si="48">IF(G38="","",(SUM(E38+F38+Q38)))</f>
        <v>8</v>
      </c>
      <c r="J38" s="85">
        <f>J37</f>
        <v>74</v>
      </c>
      <c r="K38" s="85">
        <f t="shared" si="45"/>
        <v>26</v>
      </c>
      <c r="L38" s="86">
        <f>SUM(L27:L37)</f>
        <v>97.5</v>
      </c>
      <c r="M38" s="84">
        <f>SUM(M27:M37)</f>
        <v>74</v>
      </c>
      <c r="N38" s="141">
        <f>SUM(M38/L38)</f>
        <v>0.75897435897435894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70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76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41949</v>
      </c>
      <c r="N56" s="113"/>
      <c r="O56" s="121">
        <v>0.52083333333333337</v>
      </c>
      <c r="P56" s="114"/>
      <c r="Q56" s="114"/>
      <c r="R56" s="239" t="s">
        <v>75</v>
      </c>
      <c r="S56" s="114"/>
      <c r="T56" s="239" t="s">
        <v>76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74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74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2014-11-22T20:31:55Z</dcterms:modified>
</cp:coreProperties>
</file>