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<sst xmlns="http://schemas.openxmlformats.org/spreadsheetml/2006/main" count="147" uniqueCount="72">
  <si>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</si>
  <si>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</si>
  <si>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</si>
  <si>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</si>
  <si>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</si>
  <si>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</si>
  <si>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</si>
  <si>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</si>
  <si>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</si>
  <si>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</si>
  <si>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</si>
  <si>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</si>
  <si>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</si>
  <si>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</si>
  <si>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</si>
  <si>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</si>
  <si>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</si>
  <si>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</si>
  <si>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</si>
  <si>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</si>
  <si>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</si>
  <si>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</si>
  <si>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</si>
  <si>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</si>
  <si>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</si>
  <si>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</si>
  <si>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</si>
  <si>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</si>
  <si>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</si>
  <si>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</si>
  <si>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</si>
  <si>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</si>
  <si>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</si>
  <si>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</si>
  <si>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</si>
  <si>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</si>
  <si>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</si>
  <si>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</si>
  <si>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</si>
  <si>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</si>
  <si>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</si>
  <si>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</si>
  <si>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</si>
  <si>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</si>
  <si>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</si>
  <si>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</si>
  <si>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</si>
  <si>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</si>
  <si>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</si>
  <si>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</si>
  <si>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</si>
  <si>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</si>
  <si>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</si>
  <si>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</si>
  <si>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</si>
  <si>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</si>
  <si>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</si>
  <si>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</si>
  <si>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</si>
  <si>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</si>
  <si>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</si>
  <si>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</si>
  <si>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SB2201-10</t>
  </si>
  <si>
    <t>B</t>
  </si>
  <si>
    <t>JO</t>
  </si>
  <si>
    <t>A02042-0034</t>
  </si>
  <si>
    <t>BJ</t>
  </si>
  <si>
    <t>YES</t>
  </si>
  <si>
    <t>DH</t>
  </si>
  <si>
    <t>Routing:        PACK DEPT</t>
  </si>
  <si>
    <t>JOB OUT</t>
  </si>
  <si>
    <t>No parts 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</si>
</sst>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22" sqref="B22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63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346306</v>
      </c>
      <c r="F3" s="227"/>
      <c r="G3" s="228"/>
      <c r="H3" s="22"/>
      <c r="I3" s="25"/>
      <c r="J3" s="204" t="s">
        <v>25</v>
      </c>
      <c r="K3" s="229"/>
      <c r="L3" s="204" t="s">
        <v>65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150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>
        <v>4</v>
      </c>
      <c r="V12" s="54">
        <f>SUM(F13:F23)</f>
        <v>4</v>
      </c>
      <c r="W12" s="55">
        <f>U12/V12</f>
        <v>1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41887</v>
      </c>
      <c r="C13" s="30" t="s">
        <v>64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150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41888</v>
      </c>
      <c r="C14" s="30" t="s">
        <v>64</v>
      </c>
      <c r="D14" s="30"/>
      <c r="E14" s="30">
        <v>2</v>
      </c>
      <c r="F14" s="81">
        <v>0</v>
      </c>
      <c r="G14" s="32">
        <v>11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11</v>
      </c>
      <c r="K14" s="6">
        <f>E$4-J14</f>
        <v>139</v>
      </c>
      <c r="L14" s="7">
        <f t="shared" si="1"/>
        <v>0</v>
      </c>
      <c r="M14" s="4">
        <f t="shared" ref="M14:M23" si="4">G14</f>
        <v>11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41890</v>
      </c>
      <c r="C15" s="30" t="s">
        <v>64</v>
      </c>
      <c r="D15" s="30"/>
      <c r="E15" s="30">
        <v>7</v>
      </c>
      <c r="F15" s="81">
        <v>0</v>
      </c>
      <c r="G15" s="32">
        <v>41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52</v>
      </c>
      <c r="K15" s="6">
        <f>E$4-J15</f>
        <v>98</v>
      </c>
      <c r="L15" s="7">
        <f t="shared" si="1"/>
        <v>0</v>
      </c>
      <c r="M15" s="4">
        <f t="shared" si="4"/>
        <v>41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41891</v>
      </c>
      <c r="C16" s="35" t="s">
        <v>66</v>
      </c>
      <c r="D16" s="50"/>
      <c r="E16" s="50">
        <v>8</v>
      </c>
      <c r="F16" s="82">
        <v>0</v>
      </c>
      <c r="G16" s="10">
        <v>47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99</v>
      </c>
      <c r="K16" s="6">
        <f t="shared" ref="K16:K24" si="8">E$4-J16</f>
        <v>51</v>
      </c>
      <c r="L16" s="7">
        <f t="shared" si="1"/>
        <v>0</v>
      </c>
      <c r="M16" s="4">
        <f t="shared" si="4"/>
        <v>47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>
        <v>41891</v>
      </c>
      <c r="C17" s="35" t="s">
        <v>64</v>
      </c>
      <c r="D17" s="61"/>
      <c r="E17" s="61">
        <v>8</v>
      </c>
      <c r="F17" s="82">
        <v>0</v>
      </c>
      <c r="G17" s="10">
        <v>45</v>
      </c>
      <c r="H17" s="4"/>
      <c r="I17" s="5">
        <f t="shared" ref="I17" si="10">IF(G17="","",(SUM(E17+F17+Q17)))</f>
        <v>8</v>
      </c>
      <c r="J17" s="6">
        <f>SUM(G$12:G17)</f>
        <v>144</v>
      </c>
      <c r="K17" s="6">
        <f t="shared" ref="K17" si="11">E$4-J17</f>
        <v>6</v>
      </c>
      <c r="L17" s="7">
        <f t="shared" ref="L17" si="12">IF(G17="",0,$T$12*(I17-F17-Q17))</f>
        <v>0</v>
      </c>
      <c r="M17" s="4">
        <f t="shared" ref="M17" si="13">G17</f>
        <v>45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>
        <v>41892</v>
      </c>
      <c r="C18" s="59" t="s">
        <v>66</v>
      </c>
      <c r="D18" s="61"/>
      <c r="E18" s="61">
        <v>8</v>
      </c>
      <c r="F18" s="82">
        <v>0</v>
      </c>
      <c r="G18" s="10">
        <v>44</v>
      </c>
      <c r="H18" s="4"/>
      <c r="I18" s="5">
        <f t="shared" ref="I18:I20" si="16">IF(G18="","",(SUM(E18+F18+Q18)))</f>
        <v>8</v>
      </c>
      <c r="J18" s="6">
        <f>SUM(G$12:G18)</f>
        <v>188</v>
      </c>
      <c r="K18" s="6">
        <f t="shared" ref="K18:K20" si="17">E$4-J18</f>
        <v>-38</v>
      </c>
      <c r="L18" s="7">
        <f t="shared" ref="L18:L20" si="18">IF(G18="",0,$T$12*(I18-F18-Q18))</f>
        <v>0</v>
      </c>
      <c r="M18" s="4">
        <f t="shared" ref="M18:M20" si="19">G18</f>
        <v>44</v>
      </c>
      <c r="N18" s="135" t="str">
        <f t="shared" ref="N18:N20" si="20">IF(L18=0,"",(M18/L18))</f>
        <v/>
      </c>
      <c r="O18" s="136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41892</v>
      </c>
      <c r="C19" s="59" t="s">
        <v>64</v>
      </c>
      <c r="D19" s="61"/>
      <c r="E19" s="61">
        <v>6.5</v>
      </c>
      <c r="F19" s="82">
        <v>0</v>
      </c>
      <c r="G19" s="10">
        <v>36</v>
      </c>
      <c r="H19" s="4"/>
      <c r="I19" s="5">
        <f t="shared" si="16"/>
        <v>6.5</v>
      </c>
      <c r="J19" s="6">
        <f>SUM(G$12:G19)</f>
        <v>224</v>
      </c>
      <c r="K19" s="6">
        <f t="shared" si="17"/>
        <v>-74</v>
      </c>
      <c r="L19" s="7">
        <f t="shared" si="18"/>
        <v>0</v>
      </c>
      <c r="M19" s="4">
        <f t="shared" si="19"/>
        <v>36</v>
      </c>
      <c r="N19" s="135" t="str">
        <f t="shared" si="20"/>
        <v/>
      </c>
      <c r="O19" s="136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41893</v>
      </c>
      <c r="C20" s="59" t="s">
        <v>66</v>
      </c>
      <c r="D20" s="61"/>
      <c r="E20" s="61">
        <v>8</v>
      </c>
      <c r="F20" s="82">
        <v>0</v>
      </c>
      <c r="G20" s="10">
        <v>45</v>
      </c>
      <c r="H20" s="4"/>
      <c r="I20" s="5">
        <f t="shared" si="16"/>
        <v>8</v>
      </c>
      <c r="J20" s="6">
        <f>SUM(G$12:G20)</f>
        <v>269</v>
      </c>
      <c r="K20" s="6">
        <f t="shared" si="17"/>
        <v>-119</v>
      </c>
      <c r="L20" s="7">
        <f t="shared" si="18"/>
        <v>0</v>
      </c>
      <c r="M20" s="4">
        <f t="shared" si="19"/>
        <v>45</v>
      </c>
      <c r="N20" s="135" t="str">
        <f t="shared" si="20"/>
        <v/>
      </c>
      <c r="O20" s="136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41893</v>
      </c>
      <c r="C21" s="36" t="s">
        <v>64</v>
      </c>
      <c r="D21" s="50"/>
      <c r="E21" s="50">
        <v>1.5</v>
      </c>
      <c r="F21" s="82">
        <v>0</v>
      </c>
      <c r="G21" s="10">
        <v>9</v>
      </c>
      <c r="H21" s="4" t="e">
        <f>IF(G21="","",(IF(#REF!=0,"",(#REF!*G21*#REF!))))</f>
        <v>#REF!</v>
      </c>
      <c r="I21" s="5">
        <f t="shared" si="0"/>
        <v>1.5</v>
      </c>
      <c r="J21" s="6">
        <f>SUM(G$12:G21)</f>
        <v>278</v>
      </c>
      <c r="K21" s="6">
        <f t="shared" si="8"/>
        <v>-128</v>
      </c>
      <c r="L21" s="7">
        <f t="shared" si="1"/>
        <v>0</v>
      </c>
      <c r="M21" s="4">
        <f t="shared" si="4"/>
        <v>9</v>
      </c>
      <c r="N21" s="135" t="str">
        <f t="shared" si="5"/>
        <v/>
      </c>
      <c r="O21" s="136"/>
      <c r="P21" s="33"/>
      <c r="Q21" s="8">
        <v>0</v>
      </c>
      <c r="R21" s="8">
        <v>0</v>
      </c>
      <c r="S21" s="8">
        <v>0</v>
      </c>
      <c r="T21" s="172" t="s">
        <v>70</v>
      </c>
      <c r="U21" s="173"/>
      <c r="V21" s="173"/>
      <c r="W21" s="174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278</v>
      </c>
      <c r="K22" s="6">
        <f t="shared" si="8"/>
        <v>-128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 t="s">
        <v>71</v>
      </c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278</v>
      </c>
      <c r="K23" s="6">
        <f t="shared" si="8"/>
        <v>-128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49</v>
      </c>
      <c r="F24" s="62">
        <f>SUM(F13:F23)</f>
        <v>4</v>
      </c>
      <c r="G24" s="62">
        <f>SUM(G13:G23)</f>
        <v>278</v>
      </c>
      <c r="H24" s="84"/>
      <c r="I24" s="62">
        <f t="shared" si="0"/>
        <v>53</v>
      </c>
      <c r="J24" s="85">
        <f>J23</f>
        <v>278</v>
      </c>
      <c r="K24" s="85">
        <f t="shared" si="8"/>
        <v>-128</v>
      </c>
      <c r="L24" s="86">
        <f>SUM(L13:L23)</f>
        <v>0</v>
      </c>
      <c r="M24" s="84">
        <f>SUM(M13:M23)</f>
        <v>278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69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150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150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150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150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150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150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150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150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150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150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150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150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150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150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150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277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41888</v>
      </c>
      <c r="N56" s="114"/>
      <c r="O56" s="122">
        <v>0.25</v>
      </c>
      <c r="P56" s="115"/>
      <c r="Q56" s="115"/>
      <c r="R56" s="240" t="s">
        <v>67</v>
      </c>
      <c r="S56" s="115"/>
      <c r="T56" s="240" t="s">
        <v>68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278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2014-09-16T17:59:00Z</dcterms:modified>
</cp:coreProperties>
</file>