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<sst xmlns="http://schemas.openxmlformats.org/spreadsheetml/2006/main" count="137" uniqueCount="69">
  <si>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</si>
  <si>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</si>
  <si>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</si>
  <si>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</si>
  <si>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</si>
  <si>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</si>
  <si>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</si>
  <si>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</si>
  <si>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</si>
  <si>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</si>
  <si>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</si>
  <si>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</si>
  <si>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</si>
  <si>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</si>
  <si>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</si>
  <si>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</si>
  <si>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</si>
  <si>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</si>
  <si>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</si>
  <si>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</si>
  <si>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</si>
  <si>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</si>
  <si>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</si>
  <si>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</si>
  <si>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</si>
  <si>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</si>
  <si>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</si>
  <si>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</si>
  <si>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</si>
  <si>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</si>
  <si>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</si>
  <si>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</si>
  <si>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</si>
  <si>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</si>
  <si>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</si>
  <si>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</si>
  <si>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</si>
  <si>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</si>
  <si>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</si>
  <si>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</si>
  <si>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</si>
  <si>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</si>
  <si>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</si>
  <si>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</si>
  <si>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</si>
  <si>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</si>
  <si>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</si>
  <si>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</si>
  <si>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</si>
  <si>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</si>
  <si>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</si>
  <si>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</si>
  <si>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</si>
  <si>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</si>
  <si>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</si>
  <si>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</si>
  <si>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</si>
  <si>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</si>
  <si>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</si>
  <si>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</si>
  <si>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</si>
  <si>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SF1601-10</t>
  </si>
  <si>
    <t>SF1601-20</t>
  </si>
  <si>
    <t>Machine #   CNC HARDING</t>
  </si>
  <si>
    <t>JO</t>
  </si>
  <si>
    <t>BJ/JO</t>
  </si>
  <si>
    <t>JOB OUT</t>
  </si>
  <si>
    <t>No parts @ mach per MR</t>
  </si>
  <si>
    <t>Routing:        PACK DEPT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</si>
</sst>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4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/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343891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200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/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02" t="s">
        <v>58</v>
      </c>
      <c r="S8" s="202"/>
      <c r="T8" s="202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63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200</v>
      </c>
      <c r="L12" s="153" t="s">
        <v>55</v>
      </c>
      <c r="M12" s="154"/>
      <c r="N12" s="153"/>
      <c r="O12" s="155"/>
      <c r="P12" s="70"/>
      <c r="Q12" s="70"/>
      <c r="R12" s="70"/>
      <c r="S12" s="71"/>
      <c r="T12" s="72">
        <v>80</v>
      </c>
      <c r="U12" s="72">
        <v>2</v>
      </c>
      <c r="V12" s="54">
        <f>SUM(F13:F23)</f>
        <v>1</v>
      </c>
      <c r="W12" s="55">
        <f>U12/V12</f>
        <v>2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41864</v>
      </c>
      <c r="C13" s="30" t="s">
        <v>64</v>
      </c>
      <c r="D13" s="30"/>
      <c r="E13" s="30">
        <v>7</v>
      </c>
      <c r="F13" s="80">
        <v>1</v>
      </c>
      <c r="G13" s="32">
        <v>155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155</v>
      </c>
      <c r="K13" s="6">
        <f>E$4-J13</f>
        <v>45</v>
      </c>
      <c r="L13" s="7">
        <f t="shared" ref="L13:L23" si="1">IF(G13="",0,$T$12*(I13-F13-Q13))</f>
        <v>560</v>
      </c>
      <c r="M13" s="4">
        <f>G13</f>
        <v>155</v>
      </c>
      <c r="N13" s="134">
        <f>IF(L13=0,"",(M13/L13))</f>
        <v>0.2767857142857143</v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41865</v>
      </c>
      <c r="C14" s="30" t="s">
        <v>65</v>
      </c>
      <c r="D14" s="30"/>
      <c r="E14" s="30">
        <v>7</v>
      </c>
      <c r="F14" s="81">
        <v>0</v>
      </c>
      <c r="G14" s="32">
        <v>125</v>
      </c>
      <c r="H14" s="4" t="e">
        <f>IF(G14="","",(IF(#REF!=0,"",(#REF!*G14*#REF!))))</f>
        <v>#REF!</v>
      </c>
      <c r="I14" s="5">
        <f t="shared" si="0"/>
        <v>7</v>
      </c>
      <c r="J14" s="6">
        <f>SUM(G$12:G14)</f>
        <v>280</v>
      </c>
      <c r="K14" s="6">
        <f>E$4-J14</f>
        <v>-80</v>
      </c>
      <c r="L14" s="7">
        <f t="shared" si="1"/>
        <v>560</v>
      </c>
      <c r="M14" s="4">
        <f t="shared" ref="M14:M23" si="4">G14</f>
        <v>125</v>
      </c>
      <c r="N14" s="134">
        <f t="shared" ref="N14:N23" si="5">IF(L14=0,"",(M14/L14))</f>
        <v>0.22321428571428573</v>
      </c>
      <c r="O14" s="135"/>
      <c r="P14" s="33"/>
      <c r="Q14" s="30">
        <v>0</v>
      </c>
      <c r="R14" s="30">
        <v>0</v>
      </c>
      <c r="S14" s="30">
        <v>0</v>
      </c>
      <c r="T14" s="171" t="s">
        <v>66</v>
      </c>
      <c r="U14" s="172"/>
      <c r="V14" s="172"/>
      <c r="W14" s="173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280</v>
      </c>
      <c r="K15" s="6">
        <f>E$4-J15</f>
        <v>-80</v>
      </c>
      <c r="L15" s="7">
        <f t="shared" si="1"/>
        <v>0</v>
      </c>
      <c r="M15" s="4">
        <f t="shared" si="4"/>
        <v>0</v>
      </c>
      <c r="N15" s="134" t="str">
        <f t="shared" si="5"/>
        <v/>
      </c>
      <c r="O15" s="135"/>
      <c r="P15" s="33"/>
      <c r="Q15" s="8"/>
      <c r="R15" s="8"/>
      <c r="S15" s="8"/>
      <c r="T15" s="165" t="s">
        <v>67</v>
      </c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280</v>
      </c>
      <c r="K16" s="6">
        <f t="shared" ref="K16:K24" si="8">E$4-J16</f>
        <v>-80</v>
      </c>
      <c r="L16" s="7">
        <f t="shared" si="1"/>
        <v>0</v>
      </c>
      <c r="M16" s="4">
        <f t="shared" si="4"/>
        <v>0</v>
      </c>
      <c r="N16" s="134" t="str">
        <f t="shared" si="5"/>
        <v/>
      </c>
      <c r="O16" s="135"/>
      <c r="P16" s="33"/>
      <c r="Q16" s="8"/>
      <c r="R16" s="8"/>
      <c r="S16" s="8"/>
      <c r="T16" s="165"/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280</v>
      </c>
      <c r="K17" s="6">
        <f t="shared" ref="K17" si="11">E$4-J17</f>
        <v>-80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280</v>
      </c>
      <c r="K18" s="6">
        <f t="shared" ref="K18:K20" si="17">E$4-J18</f>
        <v>-80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280</v>
      </c>
      <c r="K19" s="6">
        <f t="shared" si="17"/>
        <v>-80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280</v>
      </c>
      <c r="K20" s="6">
        <f t="shared" si="17"/>
        <v>-80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280</v>
      </c>
      <c r="K21" s="6">
        <f t="shared" si="8"/>
        <v>-80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280</v>
      </c>
      <c r="K22" s="6">
        <f t="shared" si="8"/>
        <v>-80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280</v>
      </c>
      <c r="K23" s="6">
        <f t="shared" si="8"/>
        <v>-80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14</v>
      </c>
      <c r="F24" s="62">
        <f>SUM(F13:F23)</f>
        <v>1</v>
      </c>
      <c r="G24" s="62">
        <f>SUM(G13:G23)</f>
        <v>280</v>
      </c>
      <c r="H24" s="84"/>
      <c r="I24" s="62">
        <f t="shared" si="0"/>
        <v>15</v>
      </c>
      <c r="J24" s="85">
        <f>J23</f>
        <v>280</v>
      </c>
      <c r="K24" s="85">
        <f t="shared" si="8"/>
        <v>-80</v>
      </c>
      <c r="L24" s="86">
        <f>SUM(L13:L23)</f>
        <v>1120</v>
      </c>
      <c r="M24" s="84">
        <f>SUM(M13:M23)</f>
        <v>280</v>
      </c>
      <c r="N24" s="141">
        <f>SUM(M24/L24)</f>
        <v>0.25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39" t="s">
        <v>68</v>
      </c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1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53" t="s">
        <v>55</v>
      </c>
      <c r="M26" s="154"/>
      <c r="N26" s="153"/>
      <c r="O26" s="155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/>
      <c r="R27" s="8"/>
      <c r="S27" s="8"/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</v>
      </c>
      <c r="L28" s="7">
        <f t="shared" si="24"/>
        <v>0</v>
      </c>
      <c r="M28" s="4">
        <f t="shared" ref="M28:M37" si="27">G28</f>
        <v>0</v>
      </c>
      <c r="N28" s="134" t="str">
        <f t="shared" ref="N28:N37" si="28">IF(L28=0,"",(M28/L28))</f>
        <v/>
      </c>
      <c r="O28" s="135"/>
      <c r="P28" s="33"/>
      <c r="Q28" s="8"/>
      <c r="R28" s="8"/>
      <c r="S28" s="8"/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200</v>
      </c>
      <c r="L38" s="86">
        <f>SUM(L27:L37)</f>
        <v>0</v>
      </c>
      <c r="M38" s="84">
        <f>SUM(M27:M37)</f>
        <v>0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39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280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/>
      <c r="N56" s="113"/>
      <c r="O56" s="121"/>
      <c r="P56" s="114"/>
      <c r="Q56" s="114"/>
      <c r="R56" s="114"/>
      <c r="S56" s="114"/>
      <c r="T56" s="114"/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280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2014-08-20T18:54:42Z</dcterms:modified>
</cp:coreProperties>
</file>