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<sst xmlns="http://schemas.openxmlformats.org/spreadsheetml/2006/main" count="145" uniqueCount="74">
  <si>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</si>
  <si>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</si>
  <si>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</si>
  <si>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</si>
  <si>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</si>
  <si>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</si>
  <si>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</si>
  <si>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</si>
  <si>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</si>
  <si>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</si>
  <si>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</si>
  <si>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</si>
  <si>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</si>
  <si>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</si>
  <si>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</si>
  <si>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</si>
  <si>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</si>
  <si>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</si>
  <si>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</si>
  <si>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</si>
  <si>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</si>
  <si>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</si>
  <si>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</si>
  <si>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</si>
  <si>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</si>
  <si>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</si>
  <si>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</si>
  <si>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</si>
  <si>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</si>
  <si>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</si>
  <si>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</si>
  <si>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</si>
  <si>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</si>
  <si>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</si>
  <si>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</si>
  <si>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</si>
  <si>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</si>
  <si>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</si>
  <si>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</si>
  <si>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</si>
  <si>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</si>
  <si>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</si>
  <si>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</si>
  <si>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</si>
  <si>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</si>
  <si>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</si>
  <si>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</si>
  <si>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</si>
  <si>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</si>
  <si>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</si>
  <si>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</si>
  <si>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</si>
  <si>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</si>
  <si>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</si>
  <si>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</si>
  <si>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</si>
  <si>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</si>
  <si>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</si>
  <si>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</si>
  <si>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</si>
  <si>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</si>
  <si>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WP2508</t>
  </si>
  <si>
    <t>A02001-0028</t>
  </si>
  <si>
    <t>CHI52585</t>
  </si>
  <si>
    <t>JO</t>
  </si>
  <si>
    <t>BJ</t>
  </si>
  <si>
    <t>Routing:        HOLD IN CNC DEPT</t>
  </si>
  <si>
    <t>B</t>
  </si>
  <si>
    <t>A</t>
  </si>
  <si>
    <t>4M 3SEC</t>
  </si>
  <si>
    <t>MR 9/22/14</t>
  </si>
  <si>
    <t>Routing: PACK DEPT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</si>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</sst>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7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>
      <c r="B2" s="148" t="s">
        <v>24</v>
      </c>
      <c r="C2" s="149"/>
      <c r="D2" s="21"/>
      <c r="E2" s="150" t="s">
        <v>61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 t="s">
        <v>63</v>
      </c>
      <c r="V2" s="149"/>
      <c r="W2" s="184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347451</v>
      </c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100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5"/>
      <c r="O7" s="176"/>
      <c r="P7" s="176"/>
      <c r="Q7" s="176"/>
      <c r="R7" s="199" t="s">
        <v>57</v>
      </c>
      <c r="S7" s="199"/>
      <c r="T7" s="199"/>
      <c r="U7" s="146" t="s">
        <v>70</v>
      </c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29" t="s">
        <v>59</v>
      </c>
      <c r="S9" s="229"/>
      <c r="T9" s="229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29" t="s">
        <v>59</v>
      </c>
      <c r="AP9" s="229"/>
      <c r="AQ9" s="229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40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100</v>
      </c>
      <c r="L12" s="170" t="s">
        <v>55</v>
      </c>
      <c r="M12" s="171"/>
      <c r="N12" s="170" t="s">
        <v>69</v>
      </c>
      <c r="O12" s="172"/>
      <c r="P12" s="70"/>
      <c r="Q12" s="70"/>
      <c r="R12" s="70" t="s">
        <v>68</v>
      </c>
      <c r="S12" s="71"/>
      <c r="T12" s="72">
        <v>12</v>
      </c>
      <c r="U12" s="72">
        <v>4</v>
      </c>
      <c r="V12" s="54">
        <f>SUM(F13:F23)</f>
        <v>5</v>
      </c>
      <c r="W12" s="55">
        <f>U12/V12</f>
        <v>0.8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41902</v>
      </c>
      <c r="C13" s="30" t="s">
        <v>64</v>
      </c>
      <c r="D13" s="30"/>
      <c r="E13" s="30">
        <v>0</v>
      </c>
      <c r="F13" s="80">
        <v>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0</v>
      </c>
      <c r="K13" s="6">
        <f>E$4-J13</f>
        <v>100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41904</v>
      </c>
      <c r="C14" s="30" t="s">
        <v>64</v>
      </c>
      <c r="D14" s="30"/>
      <c r="E14" s="30">
        <v>5</v>
      </c>
      <c r="F14" s="81">
        <v>0</v>
      </c>
      <c r="G14" s="32">
        <v>46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46</v>
      </c>
      <c r="K14" s="6">
        <f>E$4-J14</f>
        <v>54</v>
      </c>
      <c r="L14" s="7">
        <f t="shared" si="1"/>
        <v>60</v>
      </c>
      <c r="M14" s="4">
        <f t="shared" ref="M14:M23" si="4">G14</f>
        <v>46</v>
      </c>
      <c r="N14" s="110">
        <f t="shared" ref="N14:N23" si="5">IF(L14=0,"",(M14/L14))</f>
        <v>0.76666666666666672</v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41905</v>
      </c>
      <c r="C15" s="30" t="s">
        <v>65</v>
      </c>
      <c r="D15" s="30"/>
      <c r="E15" s="30">
        <v>8</v>
      </c>
      <c r="F15" s="81">
        <v>0</v>
      </c>
      <c r="G15" s="32">
        <v>84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130</v>
      </c>
      <c r="K15" s="6">
        <f>E$4-J15</f>
        <v>-30</v>
      </c>
      <c r="L15" s="7">
        <f t="shared" si="1"/>
        <v>96</v>
      </c>
      <c r="M15" s="4">
        <f t="shared" si="4"/>
        <v>84</v>
      </c>
      <c r="N15" s="110">
        <f t="shared" si="5"/>
        <v>0.875</v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130</v>
      </c>
      <c r="K16" s="6">
        <f t="shared" ref="K16:K24" si="8">E$4-J16</f>
        <v>-30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130</v>
      </c>
      <c r="K17" s="6">
        <f t="shared" ref="K17" si="11">E$4-J17</f>
        <v>-30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130</v>
      </c>
      <c r="K18" s="6">
        <f t="shared" ref="K18:K20" si="17">E$4-J18</f>
        <v>-30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130</v>
      </c>
      <c r="K19" s="6">
        <f t="shared" si="17"/>
        <v>-30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130</v>
      </c>
      <c r="K20" s="6">
        <f t="shared" si="17"/>
        <v>-30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130</v>
      </c>
      <c r="K21" s="6">
        <f t="shared" si="8"/>
        <v>-30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130</v>
      </c>
      <c r="K22" s="6">
        <f t="shared" si="8"/>
        <v>-30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130</v>
      </c>
      <c r="K23" s="6">
        <f t="shared" si="8"/>
        <v>-30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13</v>
      </c>
      <c r="F24" s="62">
        <f>SUM(F13:F23)</f>
        <v>5</v>
      </c>
      <c r="G24" s="62">
        <f>SUM(G13:G23)</f>
        <v>130</v>
      </c>
      <c r="H24" s="84"/>
      <c r="I24" s="62">
        <f t="shared" si="0"/>
        <v>18</v>
      </c>
      <c r="J24" s="85">
        <f>J23</f>
        <v>130</v>
      </c>
      <c r="K24" s="85">
        <f t="shared" si="8"/>
        <v>-30</v>
      </c>
      <c r="L24" s="86">
        <f>SUM(L13:L23)</f>
        <v>156</v>
      </c>
      <c r="M24" s="84">
        <f>SUM(M13:M23)</f>
        <v>130</v>
      </c>
      <c r="N24" s="122">
        <f>SUM(M24/L24)</f>
        <v>0.83333333333333337</v>
      </c>
      <c r="O24" s="123"/>
      <c r="P24" s="87"/>
      <c r="Q24" s="86">
        <f>SUM(Q13:Q23)</f>
        <v>0</v>
      </c>
      <c r="R24" s="86"/>
      <c r="S24" s="86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66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70" t="s">
        <v>55</v>
      </c>
      <c r="M26" s="171"/>
      <c r="N26" s="170"/>
      <c r="O26" s="172"/>
      <c r="P26" s="70"/>
      <c r="Q26" s="70"/>
      <c r="R26" s="70" t="s">
        <v>67</v>
      </c>
      <c r="S26" s="71"/>
      <c r="T26" s="73"/>
      <c r="U26" s="74">
        <v>4</v>
      </c>
      <c r="V26" s="56">
        <f>SUM(F27:F37)</f>
        <v>3.5</v>
      </c>
      <c r="W26" s="57">
        <f>U26/V26</f>
        <v>1.1428571428571428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41905</v>
      </c>
      <c r="C27" s="60" t="s">
        <v>64</v>
      </c>
      <c r="D27" s="8"/>
      <c r="E27" s="30">
        <v>0.5</v>
      </c>
      <c r="F27" s="31">
        <v>3.5</v>
      </c>
      <c r="G27" s="32">
        <v>13</v>
      </c>
      <c r="H27" s="4" t="e">
        <f>IF(G27="","",(IF(#REF!=0,"",(#REF!*G27*#REF!))))</f>
        <v>#REF!</v>
      </c>
      <c r="I27" s="7">
        <f t="shared" ref="I27:I37" si="23">IF(G27="","",(SUM(E27+F27+Q27)))</f>
        <v>4</v>
      </c>
      <c r="J27" s="6">
        <f>SUM(G$26:G27)</f>
        <v>13</v>
      </c>
      <c r="K27" s="6">
        <f>E$4-J27</f>
        <v>87</v>
      </c>
      <c r="L27" s="7">
        <f t="shared" ref="L27:L37" si="24">IF(G27="",0,T$26*(I27-F27-Q27))</f>
        <v>0</v>
      </c>
      <c r="M27" s="4">
        <f>G27</f>
        <v>13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>
        <v>41906</v>
      </c>
      <c r="C28" s="60" t="s">
        <v>65</v>
      </c>
      <c r="D28" s="8"/>
      <c r="E28" s="30">
        <v>4</v>
      </c>
      <c r="F28" s="34">
        <v>0</v>
      </c>
      <c r="G28" s="32">
        <v>131</v>
      </c>
      <c r="H28" s="4" t="e">
        <f>IF(G28="","",(IF(#REF!=0,"",(#REF!*G28*#REF!))))</f>
        <v>#REF!</v>
      </c>
      <c r="I28" s="7">
        <f t="shared" si="23"/>
        <v>4</v>
      </c>
      <c r="J28" s="6">
        <f>SUM(G$26:G28)</f>
        <v>144</v>
      </c>
      <c r="K28" s="6">
        <f>E$4-J28</f>
        <v>-44</v>
      </c>
      <c r="L28" s="7">
        <f t="shared" si="24"/>
        <v>0</v>
      </c>
      <c r="M28" s="4">
        <f t="shared" ref="M28:M37" si="27">G28</f>
        <v>131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230" t="s">
        <v>72</v>
      </c>
      <c r="U28" s="231"/>
      <c r="V28" s="231"/>
      <c r="W28" s="232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144</v>
      </c>
      <c r="K29" s="6">
        <f t="shared" ref="K29:K31" si="32">E$4-J29</f>
        <v>-44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12" t="s">
        <v>73</v>
      </c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144</v>
      </c>
      <c r="K30" s="6">
        <f t="shared" si="32"/>
        <v>-44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144</v>
      </c>
      <c r="K31" s="6">
        <f t="shared" si="32"/>
        <v>-44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144</v>
      </c>
      <c r="K32" s="6">
        <f t="shared" ref="K32" si="39">E$4-J32</f>
        <v>-44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144</v>
      </c>
      <c r="K33" s="6">
        <f>E$4-J33</f>
        <v>-44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144</v>
      </c>
      <c r="K34" s="6">
        <f t="shared" ref="K34:K38" si="45">E$4-J34</f>
        <v>-44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144</v>
      </c>
      <c r="K35" s="6">
        <f t="shared" si="45"/>
        <v>-44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144</v>
      </c>
      <c r="K36" s="6">
        <f t="shared" si="45"/>
        <v>-44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144</v>
      </c>
      <c r="K37" s="6">
        <f t="shared" si="45"/>
        <v>-44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4.5</v>
      </c>
      <c r="F38" s="63">
        <f t="shared" si="47"/>
        <v>3.5</v>
      </c>
      <c r="G38" s="63">
        <f>SUM(G27:G37)</f>
        <v>144</v>
      </c>
      <c r="H38" s="84"/>
      <c r="I38" s="86">
        <f t="shared" ref="I38" si="48">IF(G38="","",(SUM(E38+F38+Q38)))</f>
        <v>8</v>
      </c>
      <c r="J38" s="85">
        <f>J37</f>
        <v>144</v>
      </c>
      <c r="K38" s="85">
        <f t="shared" si="45"/>
        <v>-44</v>
      </c>
      <c r="L38" s="86">
        <f>SUM(L27:L37)</f>
        <v>0</v>
      </c>
      <c r="M38" s="84">
        <f>SUM(M27:M37)</f>
        <v>144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71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144</v>
      </c>
      <c r="G56" s="127"/>
      <c r="H56" s="2"/>
      <c r="I56" s="43">
        <v>1</v>
      </c>
      <c r="J56" s="11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3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11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3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4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4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144</v>
      </c>
      <c r="G59" s="127"/>
      <c r="H59" s="2"/>
      <c r="I59" s="43">
        <v>4</v>
      </c>
      <c r="J59" s="104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4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130</v>
      </c>
      <c r="G60" s="224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2014-09-29T19:46:02Z</dcterms:modified>
</cp:coreProperties>
</file>