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<sst xmlns="http://schemas.openxmlformats.org/spreadsheetml/2006/main" count="127" uniqueCount="70">
  <si>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</si>
  <si>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</si>
  <si>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</si>
  <si>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</si>
  <si>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</si>
  <si>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</si>
  <si>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</si>
  <si>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</si>
  <si>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</si>
  <si>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</si>
  <si>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</si>
  <si>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</si>
  <si>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</si>
  <si>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</si>
  <si>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</si>
  <si>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</si>
  <si>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</si>
  <si>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</si>
  <si>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</si>
  <si>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</si>
  <si>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</si>
  <si>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</si>
  <si>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</si>
  <si>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</si>
  <si>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</si>
  <si>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</si>
  <si>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</si>
  <si>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</si>
  <si>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</si>
  <si>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</si>
  <si>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</si>
  <si>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</si>
  <si>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</si>
  <si>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</si>
  <si>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</si>
  <si>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</si>
  <si>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</si>
  <si>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</si>
  <si>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</si>
  <si>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</si>
  <si>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</si>
  <si>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</si>
  <si>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</si>
  <si>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</si>
  <si>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</si>
  <si>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</si>
  <si>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</si>
  <si>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</si>
  <si>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</si>
  <si>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</si>
  <si>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</si>
  <si>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</si>
  <si>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</si>
  <si>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</si>
  <si>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</si>
  <si>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>.430-4-2</t>
  </si>
  <si>
    <t>A02071-0024</t>
  </si>
  <si>
    <t>Machine # C2</t>
  </si>
  <si>
    <t>48sec              3hr</t>
  </si>
  <si>
    <t xml:space="preserve">Routing:   WASH/BLAST </t>
  </si>
  <si>
    <t>WASH/BLAST</t>
  </si>
  <si>
    <t>185560.10.1</t>
  </si>
  <si>
    <t>JB</t>
  </si>
  <si>
    <t>B</t>
  </si>
  <si>
    <t>10AM</t>
  </si>
  <si>
    <t>YES</t>
  </si>
  <si>
    <t>DH</t>
  </si>
  <si>
    <t>Main spindle alarm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</si>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</sst>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1" sqref="F41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55</v>
      </c>
      <c r="F2" s="129"/>
      <c r="G2" s="130"/>
      <c r="H2" s="22"/>
      <c r="I2" s="2"/>
      <c r="J2" s="124" t="s">
        <v>0</v>
      </c>
      <c r="K2" s="125"/>
      <c r="L2" s="54" t="s">
        <v>63</v>
      </c>
      <c r="M2" s="22"/>
      <c r="N2" s="22"/>
      <c r="O2" s="22"/>
      <c r="P2" s="22"/>
      <c r="Q2" s="22"/>
      <c r="R2" s="134" t="s">
        <v>48</v>
      </c>
      <c r="S2" s="135"/>
      <c r="T2" s="136"/>
      <c r="U2" s="124" t="s">
        <v>61</v>
      </c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377275</v>
      </c>
      <c r="F3" s="145"/>
      <c r="G3" s="146"/>
      <c r="H3" s="22"/>
      <c r="I3" s="23"/>
      <c r="J3" s="124" t="s">
        <v>25</v>
      </c>
      <c r="K3" s="125"/>
      <c r="L3" s="124" t="s">
        <v>56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2000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 t="s">
        <v>60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58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57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2000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2</v>
      </c>
      <c r="W12" s="45">
        <f>IF(V12=0,"",U12/V12)</f>
        <v>0</v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42198</v>
      </c>
      <c r="C13" s="28" t="s">
        <v>62</v>
      </c>
      <c r="D13" s="28"/>
      <c r="E13" s="28">
        <v>0</v>
      </c>
      <c r="F13" s="29">
        <v>2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2</v>
      </c>
      <c r="J13" s="6">
        <f>SUM(G$12:G13)</f>
        <v>0</v>
      </c>
      <c r="K13" s="6">
        <f>E$4-J13</f>
        <v>2000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42198</v>
      </c>
      <c r="C14" s="28" t="s">
        <v>62</v>
      </c>
      <c r="D14" s="28"/>
      <c r="E14" s="28">
        <v>6.5</v>
      </c>
      <c r="F14" s="32">
        <v>0</v>
      </c>
      <c r="G14" s="30">
        <v>563</v>
      </c>
      <c r="H14" s="4" t="e">
        <f>IF(G14="","",(IF(#REF!=0,"",(#REF!*G14*#REF!))))</f>
        <v>#REF!</v>
      </c>
      <c r="I14" s="5">
        <f t="shared" si="0"/>
        <v>6.5</v>
      </c>
      <c r="J14" s="6">
        <f>SUM(G$12:G14)</f>
        <v>563</v>
      </c>
      <c r="K14" s="6">
        <f>E$4-J14</f>
        <v>1437</v>
      </c>
      <c r="L14" s="7">
        <f t="shared" si="1"/>
        <v>0</v>
      </c>
      <c r="M14" s="4">
        <f t="shared" ref="M14:M50" si="4">G14</f>
        <v>563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>
        <v>42199</v>
      </c>
      <c r="C15" s="28" t="s">
        <v>62</v>
      </c>
      <c r="D15" s="28"/>
      <c r="E15" s="28">
        <v>8.5</v>
      </c>
      <c r="F15" s="32">
        <v>0</v>
      </c>
      <c r="G15" s="30">
        <v>537</v>
      </c>
      <c r="H15" s="4" t="e">
        <f>IF(G15="","",(IF(#REF!=0,"",(#REF!*G15*#REF!))))</f>
        <v>#REF!</v>
      </c>
      <c r="I15" s="5">
        <f t="shared" si="0"/>
        <v>8.5</v>
      </c>
      <c r="J15" s="6">
        <f>SUM(G$12:G15)</f>
        <v>1100</v>
      </c>
      <c r="K15" s="6">
        <f>E$4-J15</f>
        <v>900</v>
      </c>
      <c r="L15" s="7">
        <f t="shared" si="1"/>
        <v>0</v>
      </c>
      <c r="M15" s="4">
        <f t="shared" si="4"/>
        <v>537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80"/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>
        <v>42200</v>
      </c>
      <c r="C16" s="33" t="s">
        <v>62</v>
      </c>
      <c r="D16" s="48"/>
      <c r="E16" s="48">
        <v>7.5</v>
      </c>
      <c r="F16" s="10">
        <v>0</v>
      </c>
      <c r="G16" s="11">
        <v>487</v>
      </c>
      <c r="H16" s="4" t="e">
        <f>IF(G16="","",(IF(#REF!=0,"",(#REF!*G16*#REF!))))</f>
        <v>#REF!</v>
      </c>
      <c r="I16" s="5">
        <f t="shared" si="0"/>
        <v>9</v>
      </c>
      <c r="J16" s="6">
        <f>SUM(G$12:G16)</f>
        <v>1587</v>
      </c>
      <c r="K16" s="6">
        <f t="shared" ref="K16:K50" si="8">E$4-J16</f>
        <v>413</v>
      </c>
      <c r="L16" s="7">
        <f t="shared" si="1"/>
        <v>0</v>
      </c>
      <c r="M16" s="4">
        <f t="shared" si="4"/>
        <v>487</v>
      </c>
      <c r="N16" s="89" t="str">
        <f t="shared" ref="N16:N18" si="9">IF(L16=0,"",(M16/L16))</f>
        <v/>
      </c>
      <c r="O16" s="90"/>
      <c r="P16" s="31"/>
      <c r="Q16" s="46">
        <v>1.5</v>
      </c>
      <c r="R16" s="46">
        <v>1</v>
      </c>
      <c r="S16" s="46">
        <v>119</v>
      </c>
      <c r="T16" s="175" t="s">
        <v>67</v>
      </c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>
        <v>42201</v>
      </c>
      <c r="C17" s="34" t="s">
        <v>62</v>
      </c>
      <c r="D17" s="48"/>
      <c r="E17" s="48">
        <v>6</v>
      </c>
      <c r="F17" s="10">
        <v>0</v>
      </c>
      <c r="G17" s="11">
        <v>409</v>
      </c>
      <c r="H17" s="4" t="e">
        <f>IF(G17="","",(IF(#REF!=0,"",(#REF!*G17*#REF!))))</f>
        <v>#REF!</v>
      </c>
      <c r="I17" s="5">
        <f t="shared" si="0"/>
        <v>6</v>
      </c>
      <c r="J17" s="6">
        <f>SUM(G$12:G17)</f>
        <v>1996</v>
      </c>
      <c r="K17" s="6">
        <f t="shared" si="8"/>
        <v>4</v>
      </c>
      <c r="L17" s="7">
        <f t="shared" si="1"/>
        <v>0</v>
      </c>
      <c r="M17" s="4">
        <f t="shared" si="4"/>
        <v>409</v>
      </c>
      <c r="N17" s="89" t="str">
        <f t="shared" si="9"/>
        <v/>
      </c>
      <c r="O17" s="90"/>
      <c r="P17" s="31"/>
      <c r="Q17" s="46">
        <v>0</v>
      </c>
      <c r="R17" s="46">
        <v>0</v>
      </c>
      <c r="S17" s="46">
        <v>0</v>
      </c>
      <c r="T17" s="180" t="s">
        <v>68</v>
      </c>
      <c r="U17" s="181"/>
      <c r="V17" s="181"/>
      <c r="W17" s="182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1996</v>
      </c>
      <c r="K18" s="6">
        <f t="shared" si="8"/>
        <v>4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 t="s">
        <v>69</v>
      </c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1996</v>
      </c>
      <c r="K19" s="6">
        <f t="shared" ref="K19:K45" si="11">E$4-J19</f>
        <v>4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1996</v>
      </c>
      <c r="K20" s="6">
        <f t="shared" si="11"/>
        <v>4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1996</v>
      </c>
      <c r="K21" s="6">
        <f t="shared" si="11"/>
        <v>4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1996</v>
      </c>
      <c r="K22" s="6">
        <f t="shared" si="11"/>
        <v>4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1996</v>
      </c>
      <c r="K23" s="6">
        <f t="shared" si="11"/>
        <v>4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1996</v>
      </c>
      <c r="K24" s="6">
        <f t="shared" si="11"/>
        <v>4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1996</v>
      </c>
      <c r="K25" s="6">
        <f t="shared" si="11"/>
        <v>4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1996</v>
      </c>
      <c r="K26" s="6">
        <f t="shared" si="11"/>
        <v>4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1996</v>
      </c>
      <c r="K27" s="6">
        <f t="shared" si="11"/>
        <v>4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1996</v>
      </c>
      <c r="K28" s="6">
        <f t="shared" si="11"/>
        <v>4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1996</v>
      </c>
      <c r="K29" s="6">
        <f t="shared" si="11"/>
        <v>4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1996</v>
      </c>
      <c r="K30" s="6">
        <f t="shared" si="11"/>
        <v>4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1996</v>
      </c>
      <c r="K31" s="6">
        <f t="shared" si="11"/>
        <v>4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1996</v>
      </c>
      <c r="K32" s="6">
        <f t="shared" si="11"/>
        <v>4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1996</v>
      </c>
      <c r="K33" s="6">
        <f t="shared" si="11"/>
        <v>4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1996</v>
      </c>
      <c r="K34" s="6">
        <f t="shared" si="11"/>
        <v>4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1996</v>
      </c>
      <c r="K35" s="6">
        <f t="shared" ref="K35:K41" si="17">E$4-J35</f>
        <v>4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1996</v>
      </c>
      <c r="K36" s="6">
        <f t="shared" si="17"/>
        <v>4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1996</v>
      </c>
      <c r="K37" s="6">
        <f t="shared" si="17"/>
        <v>4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1996</v>
      </c>
      <c r="K38" s="6">
        <f t="shared" si="17"/>
        <v>4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1996</v>
      </c>
      <c r="K39" s="6">
        <f t="shared" si="17"/>
        <v>4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1996</v>
      </c>
      <c r="K40" s="6">
        <f t="shared" si="17"/>
        <v>4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1996</v>
      </c>
      <c r="K41" s="6">
        <f t="shared" si="17"/>
        <v>4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1996</v>
      </c>
      <c r="K42" s="6">
        <f t="shared" si="11"/>
        <v>4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1996</v>
      </c>
      <c r="K43" s="6">
        <f t="shared" si="11"/>
        <v>4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1996</v>
      </c>
      <c r="K44" s="6">
        <f t="shared" si="11"/>
        <v>4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1996</v>
      </c>
      <c r="K45" s="6">
        <f t="shared" si="11"/>
        <v>4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1996</v>
      </c>
      <c r="K46" s="6">
        <f t="shared" ref="K46:K49" si="23">E$4-J46</f>
        <v>4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1996</v>
      </c>
      <c r="K47" s="6">
        <f t="shared" si="23"/>
        <v>4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1996</v>
      </c>
      <c r="K48" s="6">
        <f t="shared" si="23"/>
        <v>4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1996</v>
      </c>
      <c r="K49" s="6">
        <f t="shared" si="23"/>
        <v>4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1996</v>
      </c>
      <c r="K50" s="6">
        <f t="shared" si="8"/>
        <v>4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28.5</v>
      </c>
      <c r="F51" s="56">
        <f>SUM(F13:F50)</f>
        <v>2</v>
      </c>
      <c r="G51" s="56">
        <f>SUM(G13:G50)</f>
        <v>1996</v>
      </c>
      <c r="H51" s="57"/>
      <c r="I51" s="56">
        <f>SUM(I13:I50)</f>
        <v>32</v>
      </c>
      <c r="J51" s="58">
        <f>J50</f>
        <v>1996</v>
      </c>
      <c r="K51" s="58">
        <f>K50</f>
        <v>4</v>
      </c>
      <c r="L51" s="59">
        <f>SUM(L13:L50)</f>
        <v>0</v>
      </c>
      <c r="M51" s="57">
        <f>SUM(M13:M50)</f>
        <v>1996</v>
      </c>
      <c r="N51" s="202" t="str">
        <f>IF(L51&lt;&gt;0,SUM(M51/L51),"")</f>
        <v/>
      </c>
      <c r="O51" s="203"/>
      <c r="P51" s="60"/>
      <c r="Q51" s="56">
        <f>SUM(Q13:Q50)</f>
        <v>1.5</v>
      </c>
      <c r="R51" s="59"/>
      <c r="S51" s="59">
        <f>SUM(S13:S50)</f>
        <v>119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59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2010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1.5</v>
      </c>
      <c r="M55" s="122">
        <v>42198</v>
      </c>
      <c r="N55" s="119"/>
      <c r="O55" s="183" t="s">
        <v>64</v>
      </c>
      <c r="P55" s="116"/>
      <c r="Q55" s="116"/>
      <c r="R55" s="116" t="s">
        <v>65</v>
      </c>
      <c r="S55" s="116"/>
      <c r="T55" s="116" t="s">
        <v>66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1.5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119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1996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2015-07-31T14:11:07Z</dcterms:modified>
</cp:coreProperties>
</file>