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L15" i="1"/>
  <c r="N15" i="1" s="1"/>
  <c r="L13" i="1"/>
  <c r="N13" i="1" s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<sst xmlns="http://schemas.openxmlformats.org/spreadsheetml/2006/main" count="144" uniqueCount="73">
  <si>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</si>
  <si>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</si>
  <si>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</si>
  <si>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</si>
  <si>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</si>
  <si>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</si>
  <si>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</si>
  <si>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</si>
  <si>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</si>
  <si>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</si>
  <si>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</si>
  <si>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</si>
  <si>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</si>
  <si>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</si>
  <si>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</si>
  <si>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</si>
  <si>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</si>
  <si>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</si>
  <si>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</si>
  <si>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</si>
  <si>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</si>
  <si>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</si>
  <si>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</si>
  <si>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</si>
  <si>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</si>
  <si>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</si>
  <si>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</si>
  <si>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</si>
  <si>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</si>
  <si>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</si>
  <si>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</si>
  <si>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</si>
  <si>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</si>
  <si>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</si>
  <si>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</si>
  <si>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</si>
  <si>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</si>
  <si>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</si>
  <si>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</si>
  <si>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</si>
  <si>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</si>
  <si>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</si>
  <si>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</si>
  <si>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</si>
  <si>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</si>
  <si>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</si>
  <si>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</si>
  <si>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</si>
  <si>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</si>
  <si>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</si>
  <si>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</si>
  <si>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</si>
  <si>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</si>
  <si>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</si>
  <si>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</si>
  <si>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</si>
  <si>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</si>
  <si>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</si>
  <si>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</si>
  <si>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</si>
  <si>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</si>
  <si>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</si>
  <si>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Test 4/29/15</t>
  </si>
  <si>
    <t>0042-56-C</t>
  </si>
  <si>
    <t>A06101-0016</t>
  </si>
  <si>
    <t>JO</t>
  </si>
  <si>
    <t>BA</t>
  </si>
  <si>
    <t>BJ</t>
  </si>
  <si>
    <t xml:space="preserve">A </t>
  </si>
  <si>
    <t>4m52SEC</t>
  </si>
  <si>
    <t>MR 5/14/15</t>
  </si>
  <si>
    <t xml:space="preserve">Routing: DEBURR THEN PACKING DEPT.       </t>
  </si>
  <si>
    <t>JOB OUT-MR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</si>
</sst>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9" sqref="E49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 t="s">
        <v>68</v>
      </c>
      <c r="M2" s="22"/>
      <c r="N2" s="22"/>
      <c r="O2" s="22"/>
      <c r="P2" s="22"/>
      <c r="Q2" s="22"/>
      <c r="R2" s="230" t="s">
        <v>45</v>
      </c>
      <c r="S2" s="208"/>
      <c r="T2" s="209"/>
      <c r="U2" s="204">
        <v>381483</v>
      </c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372690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300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 t="s">
        <v>70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300</v>
      </c>
      <c r="L12" s="154" t="s">
        <v>55</v>
      </c>
      <c r="M12" s="155"/>
      <c r="N12" s="154" t="s">
        <v>69</v>
      </c>
      <c r="O12" s="156"/>
      <c r="P12" s="67"/>
      <c r="Q12" s="67"/>
      <c r="R12" s="67"/>
      <c r="S12" s="68"/>
      <c r="T12" s="69">
        <v>10</v>
      </c>
      <c r="U12" s="69">
        <v>5</v>
      </c>
      <c r="V12" s="54">
        <f>SUM(F13:F23)</f>
        <v>5</v>
      </c>
      <c r="W12" s="55">
        <f>U12/V12</f>
        <v>1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42136</v>
      </c>
      <c r="C13" s="30" t="s">
        <v>65</v>
      </c>
      <c r="D13" s="30"/>
      <c r="E13" s="30">
        <v>2</v>
      </c>
      <c r="F13" s="77">
        <v>5</v>
      </c>
      <c r="G13" s="32">
        <v>10</v>
      </c>
      <c r="H13" s="4"/>
      <c r="I13" s="5"/>
      <c r="J13" s="6">
        <f>SUM(G$12:G13)</f>
        <v>10</v>
      </c>
      <c r="K13" s="6">
        <f>E$4-J13</f>
        <v>290</v>
      </c>
      <c r="L13" s="7">
        <f t="shared" ref="L13:L23" si="0">IF(G13="",0,$T$12*(I13-F13-Q13))</f>
        <v>-50</v>
      </c>
      <c r="M13" s="4">
        <f>G13</f>
        <v>10</v>
      </c>
      <c r="N13" s="135">
        <f>IF(L13=0,"",(M13/L13))</f>
        <v>-0.2</v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42136</v>
      </c>
      <c r="C14" s="30" t="s">
        <v>66</v>
      </c>
      <c r="D14" s="30"/>
      <c r="E14" s="30">
        <v>5.5</v>
      </c>
      <c r="F14" s="78">
        <v>0</v>
      </c>
      <c r="G14" s="32">
        <v>40</v>
      </c>
      <c r="H14" s="4"/>
      <c r="I14" s="5"/>
      <c r="J14" s="6">
        <f>SUM(G$12:G14)</f>
        <v>50</v>
      </c>
      <c r="K14" s="6">
        <f>E$4-J14</f>
        <v>250</v>
      </c>
      <c r="L14" s="7">
        <f t="shared" si="0"/>
        <v>0</v>
      </c>
      <c r="M14" s="4">
        <f t="shared" ref="M14:M23" si="3">G14</f>
        <v>40</v>
      </c>
      <c r="N14" s="135" t="str">
        <f t="shared" ref="N14:N23" si="4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35" t="str">
        <f t="shared" ref="AK14:AK23" si="6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42137</v>
      </c>
      <c r="C15" s="30" t="s">
        <v>67</v>
      </c>
      <c r="D15" s="30"/>
      <c r="E15" s="30">
        <v>7</v>
      </c>
      <c r="F15" s="78">
        <v>0</v>
      </c>
      <c r="G15" s="32">
        <v>42</v>
      </c>
      <c r="H15" s="4"/>
      <c r="I15" s="5"/>
      <c r="J15" s="6">
        <f>SUM(G$12:G15)</f>
        <v>92</v>
      </c>
      <c r="K15" s="6">
        <f>E$4-J15</f>
        <v>208</v>
      </c>
      <c r="L15" s="7">
        <f t="shared" si="0"/>
        <v>0</v>
      </c>
      <c r="M15" s="4">
        <f t="shared" si="3"/>
        <v>42</v>
      </c>
      <c r="N15" s="135" t="str">
        <f t="shared" si="4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35" t="str">
        <f t="shared" si="6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>
        <v>42137</v>
      </c>
      <c r="C16" s="35" t="s">
        <v>65</v>
      </c>
      <c r="D16" s="50"/>
      <c r="E16" s="50">
        <v>7</v>
      </c>
      <c r="F16" s="79">
        <v>0</v>
      </c>
      <c r="G16" s="10">
        <v>53</v>
      </c>
      <c r="H16" s="4" t="e">
        <f>IF(G16="","",(IF(#REF!=0,"",(#REF!*G16*#REF!))))</f>
        <v>#REF!</v>
      </c>
      <c r="I16" s="5">
        <f t="shared" ref="I16:I24" si="7">IF(G16="","",(SUM(E16+F16+Q16)))</f>
        <v>7</v>
      </c>
      <c r="J16" s="6">
        <f>SUM(G$12:G16)</f>
        <v>145</v>
      </c>
      <c r="K16" s="6">
        <f t="shared" ref="K16:K24" si="8">E$4-J16</f>
        <v>155</v>
      </c>
      <c r="L16" s="7">
        <f t="shared" si="0"/>
        <v>70</v>
      </c>
      <c r="M16" s="4">
        <f t="shared" si="3"/>
        <v>53</v>
      </c>
      <c r="N16" s="135">
        <f t="shared" si="4"/>
        <v>0.75714285714285712</v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35" t="str">
        <f t="shared" si="6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>
        <v>42137</v>
      </c>
      <c r="C17" s="35" t="s">
        <v>66</v>
      </c>
      <c r="D17" s="61"/>
      <c r="E17" s="61">
        <v>8</v>
      </c>
      <c r="F17" s="79">
        <v>0</v>
      </c>
      <c r="G17" s="10">
        <v>59</v>
      </c>
      <c r="H17" s="4"/>
      <c r="I17" s="5">
        <f t="shared" ref="I17" si="10">IF(G17="","",(SUM(E17+F17+Q17)))</f>
        <v>8</v>
      </c>
      <c r="J17" s="6">
        <f>SUM(G$12:G17)</f>
        <v>204</v>
      </c>
      <c r="K17" s="6">
        <f t="shared" ref="K17" si="11">E$4-J17</f>
        <v>96</v>
      </c>
      <c r="L17" s="7">
        <f t="shared" ref="L17" si="12">IF(G17="",0,$T$12*(I17-F17-Q17))</f>
        <v>80</v>
      </c>
      <c r="M17" s="4">
        <f t="shared" ref="M17" si="13">G17</f>
        <v>59</v>
      </c>
      <c r="N17" s="135">
        <f t="shared" ref="N17" si="14">IF(L17=0,"",(M17/L17))</f>
        <v>0.73750000000000004</v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35" t="str">
        <f t="shared" si="6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>
        <v>42138</v>
      </c>
      <c r="C18" s="59" t="s">
        <v>67</v>
      </c>
      <c r="D18" s="61"/>
      <c r="E18" s="61">
        <v>7</v>
      </c>
      <c r="F18" s="79">
        <v>0</v>
      </c>
      <c r="G18" s="10">
        <v>49</v>
      </c>
      <c r="H18" s="4"/>
      <c r="I18" s="5">
        <f t="shared" ref="I18:I20" si="16">IF(G18="","",(SUM(E18+F18+Q18)))</f>
        <v>7</v>
      </c>
      <c r="J18" s="6">
        <f>SUM(G$12:G18)</f>
        <v>253</v>
      </c>
      <c r="K18" s="6">
        <f t="shared" ref="K18:K20" si="17">E$4-J18</f>
        <v>47</v>
      </c>
      <c r="L18" s="7">
        <f t="shared" ref="L18:L20" si="18">IF(G18="",0,$T$12*(I18-F18-Q18))</f>
        <v>70</v>
      </c>
      <c r="M18" s="4">
        <f t="shared" ref="M18:M20" si="19">G18</f>
        <v>49</v>
      </c>
      <c r="N18" s="135">
        <f t="shared" ref="N18:N20" si="20">IF(L18=0,"",(M18/L18))</f>
        <v>0.7</v>
      </c>
      <c r="O18" s="136"/>
      <c r="P18" s="33"/>
      <c r="Q18" s="61">
        <v>0</v>
      </c>
      <c r="R18" s="61">
        <v>0</v>
      </c>
      <c r="S18" s="61">
        <v>0</v>
      </c>
      <c r="T18" s="172" t="s">
        <v>72</v>
      </c>
      <c r="U18" s="173"/>
      <c r="V18" s="173"/>
      <c r="W18" s="173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35" t="str">
        <f t="shared" si="6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253</v>
      </c>
      <c r="K19" s="6">
        <f t="shared" si="17"/>
        <v>47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35" t="str">
        <f t="shared" si="6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253</v>
      </c>
      <c r="K20" s="6">
        <f t="shared" si="17"/>
        <v>47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35" t="str">
        <f t="shared" si="6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253</v>
      </c>
      <c r="K21" s="6">
        <f t="shared" si="8"/>
        <v>47</v>
      </c>
      <c r="L21" s="7">
        <f t="shared" si="0"/>
        <v>0</v>
      </c>
      <c r="M21" s="4">
        <f t="shared" si="3"/>
        <v>0</v>
      </c>
      <c r="N21" s="135" t="str">
        <f t="shared" si="4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35" t="str">
        <f t="shared" si="6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253</v>
      </c>
      <c r="K22" s="6">
        <f t="shared" si="8"/>
        <v>47</v>
      </c>
      <c r="L22" s="7">
        <f t="shared" si="0"/>
        <v>0</v>
      </c>
      <c r="M22" s="4">
        <f t="shared" si="3"/>
        <v>0</v>
      </c>
      <c r="N22" s="135" t="str">
        <f t="shared" si="4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35" t="str">
        <f t="shared" si="6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253</v>
      </c>
      <c r="K23" s="6">
        <f t="shared" si="8"/>
        <v>47</v>
      </c>
      <c r="L23" s="7">
        <f t="shared" si="0"/>
        <v>0</v>
      </c>
      <c r="M23" s="4">
        <f t="shared" si="3"/>
        <v>0</v>
      </c>
      <c r="N23" s="135" t="str">
        <f t="shared" si="4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35" t="str">
        <f t="shared" si="6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36.5</v>
      </c>
      <c r="F24" s="62">
        <f>SUM(F13:F23)</f>
        <v>5</v>
      </c>
      <c r="G24" s="62">
        <f>SUM(G13:G23)</f>
        <v>253</v>
      </c>
      <c r="H24" s="81"/>
      <c r="I24" s="62">
        <f t="shared" si="7"/>
        <v>41.5</v>
      </c>
      <c r="J24" s="82">
        <f>J23</f>
        <v>253</v>
      </c>
      <c r="K24" s="82">
        <f t="shared" si="8"/>
        <v>47</v>
      </c>
      <c r="L24" s="83">
        <f>SUM(L13:L23)</f>
        <v>170</v>
      </c>
      <c r="M24" s="81">
        <f>SUM(M13:M23)</f>
        <v>253</v>
      </c>
      <c r="N24" s="142">
        <f>SUM(M24/L24)</f>
        <v>1.4882352941176471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71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300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300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300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300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276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253</v>
      </c>
      <c r="G60" s="105"/>
      <c r="H60" s="66"/>
      <c r="I60" s="245" t="s">
        <v>62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1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8:W18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2015-05-14T12:11:46Z</cp:lastPrinted>
  <dcterms:created xsi:type="dcterms:W3CDTF">2014-06-10T19:48:08Z</dcterms:created>
  <dcterms:modified xsi:type="dcterms:W3CDTF">2015-06-18T18:44:46Z</dcterms:modified>
</cp:coreProperties>
</file>