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<sst xmlns="http://schemas.openxmlformats.org/spreadsheetml/2006/main" count="145" uniqueCount="73">
  <si>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</si>
  <si>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</si>
  <si>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</si>
  <si>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</si>
  <si>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</si>
  <si>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</si>
  <si>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</si>
  <si>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</si>
  <si>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</si>
  <si>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</si>
  <si>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</si>
  <si>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</si>
  <si>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</si>
  <si>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</si>
  <si>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</si>
  <si>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</si>
  <si>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</si>
  <si>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</si>
  <si>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</si>
  <si>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</si>
  <si>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</si>
  <si>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</si>
  <si>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</si>
  <si>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</si>
  <si>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</si>
  <si>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</si>
  <si>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</si>
  <si>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</si>
  <si>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</si>
  <si>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</si>
  <si>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</si>
  <si>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</si>
  <si>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</si>
  <si>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</si>
  <si>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</si>
  <si>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</si>
  <si>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</si>
  <si>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</si>
  <si>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</si>
  <si>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</si>
  <si>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</si>
  <si>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</si>
  <si>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</si>
  <si>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</si>
  <si>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</si>
  <si>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</si>
  <si>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</si>
  <si>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</si>
  <si>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</si>
  <si>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</si>
  <si>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</si>
  <si>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</si>
  <si>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</si>
  <si>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</si>
  <si>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</si>
  <si>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</si>
  <si>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</si>
  <si>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</si>
  <si>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</si>
  <si>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</si>
  <si>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</si>
  <si>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</si>
  <si>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</si>
  <si>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0042-65-C</t>
  </si>
  <si>
    <t>A06101-0020</t>
  </si>
  <si>
    <t>TG &amp; O</t>
  </si>
  <si>
    <t>CENTRAL</t>
  </si>
  <si>
    <t xml:space="preserve">A </t>
  </si>
  <si>
    <t>JO</t>
  </si>
  <si>
    <t>BA</t>
  </si>
  <si>
    <t xml:space="preserve">Routing:     HOLD AT MACH   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</si>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</sst>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7" sqref="F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67</v>
      </c>
      <c r="M2" s="22"/>
      <c r="N2" s="22"/>
      <c r="O2" s="22"/>
      <c r="P2" s="22"/>
      <c r="Q2" s="22"/>
      <c r="R2" s="190" t="s">
        <v>45</v>
      </c>
      <c r="S2" s="191"/>
      <c r="T2" s="192"/>
      <c r="U2" s="146" t="s">
        <v>65</v>
      </c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370224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 t="s">
        <v>66</v>
      </c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50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42157</v>
      </c>
      <c r="C13" s="30" t="s">
        <v>68</v>
      </c>
      <c r="D13" s="30"/>
      <c r="E13" s="30">
        <v>0</v>
      </c>
      <c r="F13" s="77">
        <v>4</v>
      </c>
      <c r="G13" s="32">
        <v>1</v>
      </c>
      <c r="H13" s="4"/>
      <c r="I13" s="5"/>
      <c r="J13" s="6">
        <f>SUM(G$12:G13)</f>
        <v>1</v>
      </c>
      <c r="K13" s="6">
        <f>E$4-J13</f>
        <v>49</v>
      </c>
      <c r="L13" s="7">
        <f t="shared" ref="L13:L23" si="0">IF(G13="",0,$T$12*(I13-F13-Q13))</f>
        <v>0</v>
      </c>
      <c r="M13" s="4">
        <f>G13</f>
        <v>1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3">
      <c r="B14" s="29">
        <v>42157</v>
      </c>
      <c r="C14" s="30" t="s">
        <v>69</v>
      </c>
      <c r="D14" s="30"/>
      <c r="E14" s="30">
        <v>1.5</v>
      </c>
      <c r="F14" s="78">
        <v>0</v>
      </c>
      <c r="G14" s="32">
        <v>6</v>
      </c>
      <c r="H14" s="4"/>
      <c r="I14" s="5"/>
      <c r="J14" s="6">
        <f>SUM(G$12:G14)</f>
        <v>7</v>
      </c>
      <c r="K14" s="6">
        <f>E$4-J14</f>
        <v>43</v>
      </c>
      <c r="L14" s="7">
        <f t="shared" si="0"/>
        <v>0</v>
      </c>
      <c r="M14" s="4">
        <f t="shared" ref="M14:M23" si="3">G14</f>
        <v>6</v>
      </c>
      <c r="N14" s="111" t="str">
        <f t="shared" ref="N14:N23" si="4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>
        <v>42158</v>
      </c>
      <c r="C15" s="30" t="s">
        <v>68</v>
      </c>
      <c r="D15" s="30"/>
      <c r="E15" s="30">
        <v>0</v>
      </c>
      <c r="F15" s="78">
        <v>0</v>
      </c>
      <c r="G15" s="32">
        <v>22</v>
      </c>
      <c r="H15" s="4"/>
      <c r="I15" s="5"/>
      <c r="J15" s="6">
        <f>SUM(G$12:G15)</f>
        <v>29</v>
      </c>
      <c r="K15" s="6">
        <f>E$4-J15</f>
        <v>21</v>
      </c>
      <c r="L15" s="7">
        <f t="shared" si="0"/>
        <v>0</v>
      </c>
      <c r="M15" s="4">
        <f t="shared" si="3"/>
        <v>22</v>
      </c>
      <c r="N15" s="111" t="str">
        <f t="shared" si="4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>
        <v>42158</v>
      </c>
      <c r="C16" s="35" t="s">
        <v>69</v>
      </c>
      <c r="D16" s="50"/>
      <c r="E16" s="50">
        <v>6</v>
      </c>
      <c r="F16" s="79">
        <v>0</v>
      </c>
      <c r="G16" s="10">
        <v>24</v>
      </c>
      <c r="H16" s="4" t="e">
        <f>IF(G16="","",(IF(#REF!=0,"",(#REF!*G16*#REF!))))</f>
        <v>#REF!</v>
      </c>
      <c r="I16" s="5">
        <f t="shared" ref="I16:I24" si="7">IF(G16="","",(SUM(E16+F16+Q16)))</f>
        <v>6</v>
      </c>
      <c r="J16" s="6">
        <f>SUM(G$12:G16)</f>
        <v>53</v>
      </c>
      <c r="K16" s="6">
        <f t="shared" ref="K16:K24" si="8">E$4-J16</f>
        <v>-3</v>
      </c>
      <c r="L16" s="7">
        <f t="shared" si="0"/>
        <v>0</v>
      </c>
      <c r="M16" s="4">
        <f t="shared" si="3"/>
        <v>24</v>
      </c>
      <c r="N16" s="111" t="str">
        <f t="shared" si="4"/>
        <v/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53</v>
      </c>
      <c r="K17" s="6">
        <f t="shared" ref="K17" si="11">E$4-J17</f>
        <v>-3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53</v>
      </c>
      <c r="K18" s="6">
        <f t="shared" ref="K18:K20" si="17">E$4-J18</f>
        <v>-3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53</v>
      </c>
      <c r="K19" s="6">
        <f t="shared" si="17"/>
        <v>-3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53</v>
      </c>
      <c r="K20" s="6">
        <f t="shared" si="17"/>
        <v>-3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53</v>
      </c>
      <c r="K21" s="6">
        <f t="shared" si="8"/>
        <v>-3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53</v>
      </c>
      <c r="K22" s="6">
        <f t="shared" si="8"/>
        <v>-3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53</v>
      </c>
      <c r="K23" s="6">
        <f t="shared" si="8"/>
        <v>-3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7.5</v>
      </c>
      <c r="F24" s="62">
        <f>SUM(F13:F23)</f>
        <v>4</v>
      </c>
      <c r="G24" s="62">
        <f>SUM(G13:G23)</f>
        <v>53</v>
      </c>
      <c r="H24" s="81"/>
      <c r="I24" s="62">
        <f t="shared" si="7"/>
        <v>11.5</v>
      </c>
      <c r="J24" s="82">
        <f>J23</f>
        <v>53</v>
      </c>
      <c r="K24" s="82">
        <f t="shared" si="8"/>
        <v>-3</v>
      </c>
      <c r="L24" s="83">
        <f>SUM(L13:L23)</f>
        <v>0</v>
      </c>
      <c r="M24" s="81">
        <f>SUM(M13:M23)</f>
        <v>53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70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42159</v>
      </c>
      <c r="C27" s="60" t="s">
        <v>68</v>
      </c>
      <c r="D27" s="8"/>
      <c r="E27" s="30">
        <v>0</v>
      </c>
      <c r="F27" s="31">
        <v>0</v>
      </c>
      <c r="G27" s="32">
        <v>15</v>
      </c>
      <c r="H27" s="4" t="e">
        <f>IF(G27="","",(IF(#REF!=0,"",(#REF!*G27*#REF!))))</f>
        <v>#REF!</v>
      </c>
      <c r="I27" s="7">
        <f t="shared" ref="I27:I37" si="23">IF(G27="","",(SUM(E27+F27+Q27)))</f>
        <v>0</v>
      </c>
      <c r="J27" s="6">
        <f>SUM(G$26:G27)</f>
        <v>15</v>
      </c>
      <c r="K27" s="6">
        <f>E$4-J27</f>
        <v>35</v>
      </c>
      <c r="L27" s="7">
        <f t="shared" ref="L27:L37" si="24">IF(G27="",0,T$26*(I27-F27-Q27))</f>
        <v>0</v>
      </c>
      <c r="M27" s="4">
        <f>G27</f>
        <v>15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31"/>
      <c r="U27" s="232"/>
      <c r="V27" s="232"/>
      <c r="W27" s="233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1"/>
      <c r="AR27" s="232"/>
      <c r="AS27" s="232"/>
      <c r="AT27" s="233"/>
    </row>
    <row r="28" spans="2:46" ht="15" customHeight="1" x14ac:dyDescent="0.3">
      <c r="B28" s="9">
        <v>42159</v>
      </c>
      <c r="C28" s="60" t="s">
        <v>69</v>
      </c>
      <c r="D28" s="8"/>
      <c r="E28" s="30">
        <v>4</v>
      </c>
      <c r="F28" s="34">
        <v>0</v>
      </c>
      <c r="G28" s="32">
        <v>35</v>
      </c>
      <c r="H28" s="4" t="e">
        <f>IF(G28="","",(IF(#REF!=0,"",(#REF!*G28*#REF!))))</f>
        <v>#REF!</v>
      </c>
      <c r="I28" s="7">
        <f t="shared" si="23"/>
        <v>4</v>
      </c>
      <c r="J28" s="6">
        <f>SUM(G$26:G28)</f>
        <v>50</v>
      </c>
      <c r="K28" s="6">
        <f>E$4-J28</f>
        <v>0</v>
      </c>
      <c r="L28" s="7">
        <f t="shared" si="24"/>
        <v>0</v>
      </c>
      <c r="M28" s="4">
        <f t="shared" ref="M28:M37" si="27">G28</f>
        <v>35</v>
      </c>
      <c r="N28" s="111" t="str">
        <f t="shared" ref="N28:N37" si="28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231" t="s">
        <v>71</v>
      </c>
      <c r="U28" s="232"/>
      <c r="V28" s="232"/>
      <c r="W28" s="233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50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 t="s">
        <v>72</v>
      </c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7">SUM(E27:E37)</f>
        <v>4</v>
      </c>
      <c r="F38" s="63">
        <f t="shared" si="47"/>
        <v>0</v>
      </c>
      <c r="G38" s="63">
        <f>SUM(G27:G37)</f>
        <v>50</v>
      </c>
      <c r="H38" s="81"/>
      <c r="I38" s="83">
        <f t="shared" ref="I38" si="48">IF(G38="","",(SUM(E38+F38+Q38)))</f>
        <v>4</v>
      </c>
      <c r="J38" s="82">
        <f>J37</f>
        <v>50</v>
      </c>
      <c r="K38" s="82">
        <f t="shared" si="45"/>
        <v>0</v>
      </c>
      <c r="L38" s="83">
        <f>SUM(L27:L37)</f>
        <v>0</v>
      </c>
      <c r="M38" s="81">
        <f>SUM(M27:M37)</f>
        <v>50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97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49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50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1" t="s">
        <v>47</v>
      </c>
      <c r="C60" s="222"/>
      <c r="D60" s="222"/>
      <c r="E60" s="222"/>
      <c r="F60" s="223">
        <f>G24</f>
        <v>53</v>
      </c>
      <c r="G60" s="224"/>
      <c r="H60" s="66"/>
      <c r="I60" s="102" t="s">
        <v>62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2015-07-09T20:08:05Z</dcterms:modified>
</cp:coreProperties>
</file>