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4562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H23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G24" i="1" l="1"/>
  <c r="AH24" i="1" s="1"/>
  <c r="AI52" i="1"/>
  <c r="AG52" i="1"/>
  <c r="AH52" i="1" s="1"/>
  <c r="AC57" i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38" i="1" l="1"/>
  <c r="AK52" i="1"/>
  <c r="AK24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<sst xmlns="http://schemas.openxmlformats.org/spreadsheetml/2006/main" count="144" uniqueCount="75">
  <si>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</si>
  <si>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</si>
  <si>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</si>
  <si>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</si>
  <si>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</si>
  <si>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</si>
  <si>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</si>
  <si>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</si>
  <si>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</si>
  <si>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</si>
  <si>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</si>
  <si>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</si>
  <si>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</si>
  <si>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</si>
  <si>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</si>
  <si>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</si>
  <si>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</si>
  <si>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</si>
  <si>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</si>
  <si>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</si>
  <si>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</si>
  <si>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</si>
  <si>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</si>
  <si>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</si>
  <si>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</si>
  <si>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</si>
  <si>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</si>
  <si>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</si>
  <si>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</si>
  <si>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</si>
  <si>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</si>
  <si>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</si>
  <si>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</si>
  <si>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</si>
  <si>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</si>
  <si>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</si>
  <si>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</si>
  <si>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</si>
  <si>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</si>
  <si>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</si>
  <si>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</si>
  <si>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</si>
  <si>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</si>
  <si>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</si>
  <si>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</si>
  <si>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</si>
  <si>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</si>
  <si>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</si>
  <si>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</si>
  <si>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</si>
  <si>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</si>
  <si>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</si>
  <si>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</si>
  <si>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</si>
  <si>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</si>
  <si>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</si>
  <si>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</si>
  <si>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</si>
  <si>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</si>
  <si>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</si>
  <si>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</si>
  <si>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Machine #  B/S 18</t>
  </si>
  <si>
    <t>31 SEC</t>
  </si>
  <si>
    <t>12/15/14 MR</t>
  </si>
  <si>
    <t>Routing:        WASH &amp; PACK DEPT</t>
  </si>
  <si>
    <t>100048-1-LF</t>
  </si>
  <si>
    <t>A03001-0036</t>
  </si>
  <si>
    <t>055231F</t>
  </si>
  <si>
    <t>MP</t>
  </si>
  <si>
    <t>1 hr clean out</t>
  </si>
  <si>
    <t>YES</t>
  </si>
  <si>
    <t>DH</t>
  </si>
  <si>
    <t>JOB OUT</t>
  </si>
  <si>
    <t>No parts @ mach per MR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</si>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</sst>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8" sqref="F48"/>
    </sheetView>
  </sheetViews>
  <sheetFormatPr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 x14ac:dyDescent="0.25">
      <c r="B2" s="147" t="s">
        <v>24</v>
      </c>
      <c r="C2" s="148"/>
      <c r="D2" s="21"/>
      <c r="E2" s="149" t="s">
        <v>65</v>
      </c>
      <c r="F2" s="150"/>
      <c r="G2" s="151"/>
      <c r="H2" s="22"/>
      <c r="I2" s="2"/>
      <c r="J2" s="145" t="s">
        <v>0</v>
      </c>
      <c r="K2" s="146"/>
      <c r="L2" s="23" t="s">
        <v>74</v>
      </c>
      <c r="M2" s="22"/>
      <c r="N2" s="22"/>
      <c r="O2" s="22"/>
      <c r="P2" s="22"/>
      <c r="Q2" s="22"/>
      <c r="R2" s="192" t="s">
        <v>45</v>
      </c>
      <c r="S2" s="193"/>
      <c r="T2" s="194"/>
      <c r="U2" s="145"/>
      <c r="V2" s="148"/>
      <c r="W2" s="186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5"/>
      <c r="AS2" s="148"/>
      <c r="AT2" s="186"/>
    </row>
    <row r="3" spans="2:46" ht="19.5" customHeight="1" x14ac:dyDescent="0.25">
      <c r="B3" s="147" t="s">
        <v>22</v>
      </c>
      <c r="C3" s="148"/>
      <c r="D3" s="24"/>
      <c r="E3" s="149">
        <v>364861</v>
      </c>
      <c r="F3" s="150"/>
      <c r="G3" s="151"/>
      <c r="H3" s="22"/>
      <c r="I3" s="25"/>
      <c r="J3" s="145" t="s">
        <v>25</v>
      </c>
      <c r="K3" s="146"/>
      <c r="L3" s="145" t="s">
        <v>66</v>
      </c>
      <c r="M3" s="148"/>
      <c r="N3" s="148"/>
      <c r="O3" s="146"/>
      <c r="P3" s="22"/>
      <c r="Q3" s="22"/>
      <c r="R3" s="195"/>
      <c r="S3" s="196"/>
      <c r="T3" s="197"/>
      <c r="U3" s="145" t="s">
        <v>67</v>
      </c>
      <c r="V3" s="148"/>
      <c r="W3" s="186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5"/>
      <c r="AP3" s="196"/>
      <c r="AQ3" s="197"/>
      <c r="AR3" s="145"/>
      <c r="AS3" s="148"/>
      <c r="AT3" s="186"/>
    </row>
    <row r="4" spans="2:46" ht="19.5" customHeight="1" x14ac:dyDescent="0.25">
      <c r="B4" s="213" t="s">
        <v>23</v>
      </c>
      <c r="C4" s="194"/>
      <c r="D4" s="24"/>
      <c r="E4" s="192">
        <v>300</v>
      </c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3" t="s">
        <v>23</v>
      </c>
      <c r="Z4" s="194"/>
      <c r="AA4" s="95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 x14ac:dyDescent="0.25">
      <c r="B5" s="222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25">
      <c r="B6" s="217" t="s">
        <v>56</v>
      </c>
      <c r="C6" s="218"/>
      <c r="D6" s="218"/>
      <c r="E6" s="219"/>
      <c r="F6" s="175"/>
      <c r="G6" s="176"/>
      <c r="H6" s="22"/>
      <c r="I6" s="26"/>
      <c r="J6" s="27"/>
      <c r="K6" s="27"/>
      <c r="L6" s="27"/>
      <c r="M6" s="77"/>
      <c r="N6" s="88"/>
      <c r="O6" s="88"/>
      <c r="P6" s="88"/>
      <c r="Q6" s="89"/>
      <c r="R6" s="187" t="s">
        <v>60</v>
      </c>
      <c r="S6" s="188"/>
      <c r="T6" s="188"/>
      <c r="U6" s="188"/>
      <c r="V6" s="188"/>
      <c r="W6" s="189"/>
      <c r="Y6" s="217" t="s">
        <v>56</v>
      </c>
      <c r="Z6" s="218"/>
      <c r="AA6" s="218"/>
      <c r="AB6" s="219"/>
      <c r="AC6" s="175"/>
      <c r="AD6" s="176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7" t="s">
        <v>60</v>
      </c>
      <c r="AP6" s="188"/>
      <c r="AQ6" s="188"/>
      <c r="AR6" s="188"/>
      <c r="AS6" s="188"/>
      <c r="AT6" s="189"/>
    </row>
    <row r="7" spans="2:46" ht="16.5" customHeight="1" x14ac:dyDescent="0.25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6"/>
      <c r="N7" s="177"/>
      <c r="O7" s="178"/>
      <c r="P7" s="178"/>
      <c r="Q7" s="178"/>
      <c r="R7" s="201" t="s">
        <v>57</v>
      </c>
      <c r="S7" s="201"/>
      <c r="T7" s="201"/>
      <c r="U7" s="145" t="s">
        <v>63</v>
      </c>
      <c r="V7" s="148"/>
      <c r="W7" s="186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6"/>
      <c r="AK7" s="177"/>
      <c r="AL7" s="178"/>
      <c r="AM7" s="178"/>
      <c r="AN7" s="178"/>
      <c r="AO7" s="201" t="s">
        <v>57</v>
      </c>
      <c r="AP7" s="201"/>
      <c r="AQ7" s="201"/>
      <c r="AR7" s="145"/>
      <c r="AS7" s="148"/>
      <c r="AT7" s="186"/>
    </row>
    <row r="8" spans="2:46" ht="16.5" customHeight="1" x14ac:dyDescent="0.25">
      <c r="B8" s="213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6"/>
      <c r="N8" s="177"/>
      <c r="O8" s="178"/>
      <c r="P8" s="178"/>
      <c r="Q8" s="178"/>
      <c r="R8" s="201" t="s">
        <v>58</v>
      </c>
      <c r="S8" s="201"/>
      <c r="T8" s="201"/>
      <c r="U8" s="145"/>
      <c r="V8" s="148"/>
      <c r="W8" s="186"/>
      <c r="Y8" s="213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6"/>
      <c r="AK8" s="177"/>
      <c r="AL8" s="178"/>
      <c r="AM8" s="178"/>
      <c r="AN8" s="178"/>
      <c r="AO8" s="201" t="s">
        <v>58</v>
      </c>
      <c r="AP8" s="201"/>
      <c r="AQ8" s="201"/>
      <c r="AR8" s="145"/>
      <c r="AS8" s="148"/>
      <c r="AT8" s="186"/>
    </row>
    <row r="9" spans="2:46" ht="16.5" customHeight="1" thickBot="1" x14ac:dyDescent="0.3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65"/>
      <c r="N9" s="208"/>
      <c r="O9" s="209"/>
      <c r="P9" s="209"/>
      <c r="Q9" s="209"/>
      <c r="R9" s="232" t="s">
        <v>59</v>
      </c>
      <c r="S9" s="232"/>
      <c r="T9" s="232"/>
      <c r="U9" s="205"/>
      <c r="V9" s="206"/>
      <c r="W9" s="207"/>
      <c r="Y9" s="214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65"/>
      <c r="AK9" s="208"/>
      <c r="AL9" s="209"/>
      <c r="AM9" s="209"/>
      <c r="AN9" s="209"/>
      <c r="AO9" s="232" t="s">
        <v>59</v>
      </c>
      <c r="AP9" s="232"/>
      <c r="AQ9" s="232"/>
      <c r="AR9" s="205"/>
      <c r="AS9" s="206"/>
      <c r="AT9" s="207"/>
    </row>
    <row r="10" spans="2:46" ht="20.25" customHeight="1" x14ac:dyDescent="0.25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2" t="s">
        <v>17</v>
      </c>
      <c r="O10" s="183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2" t="s">
        <v>19</v>
      </c>
      <c r="V10" s="154" t="s">
        <v>28</v>
      </c>
      <c r="W10" s="179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2" t="s">
        <v>17</v>
      </c>
      <c r="AL10" s="183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2" t="s">
        <v>19</v>
      </c>
      <c r="AS10" s="154" t="s">
        <v>28</v>
      </c>
      <c r="AT10" s="179" t="s">
        <v>29</v>
      </c>
    </row>
    <row r="11" spans="2:46" ht="30.75" customHeight="1" thickBot="1" x14ac:dyDescent="0.3">
      <c r="B11" s="153"/>
      <c r="C11" s="155"/>
      <c r="D11" s="181"/>
      <c r="E11" s="181"/>
      <c r="F11" s="155"/>
      <c r="G11" s="181"/>
      <c r="H11" s="157"/>
      <c r="I11" s="157"/>
      <c r="J11" s="157"/>
      <c r="K11" s="157"/>
      <c r="L11" s="157"/>
      <c r="M11" s="157"/>
      <c r="N11" s="184"/>
      <c r="O11" s="185"/>
      <c r="P11" s="168"/>
      <c r="Q11" s="168"/>
      <c r="R11" s="168"/>
      <c r="S11" s="168"/>
      <c r="T11" s="168"/>
      <c r="U11" s="203"/>
      <c r="V11" s="204"/>
      <c r="W11" s="180"/>
      <c r="Y11" s="153"/>
      <c r="Z11" s="155"/>
      <c r="AA11" s="181"/>
      <c r="AB11" s="181"/>
      <c r="AC11" s="155"/>
      <c r="AD11" s="181"/>
      <c r="AE11" s="157"/>
      <c r="AF11" s="157"/>
      <c r="AG11" s="157"/>
      <c r="AH11" s="157"/>
      <c r="AI11" s="157"/>
      <c r="AJ11" s="157"/>
      <c r="AK11" s="184"/>
      <c r="AL11" s="185"/>
      <c r="AM11" s="168"/>
      <c r="AN11" s="168"/>
      <c r="AO11" s="168"/>
      <c r="AP11" s="168"/>
      <c r="AQ11" s="168"/>
      <c r="AR11" s="203"/>
      <c r="AS11" s="204"/>
      <c r="AT11" s="180"/>
    </row>
    <row r="12" spans="2:46" ht="15" customHeight="1" x14ac:dyDescent="0.25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300</v>
      </c>
      <c r="L12" s="172" t="s">
        <v>55</v>
      </c>
      <c r="M12" s="173"/>
      <c r="N12" s="172" t="s">
        <v>62</v>
      </c>
      <c r="O12" s="174"/>
      <c r="P12" s="70"/>
      <c r="Q12" s="70"/>
      <c r="R12" s="70"/>
      <c r="S12" s="71"/>
      <c r="T12" s="72">
        <v>93</v>
      </c>
      <c r="U12" s="72">
        <v>8</v>
      </c>
      <c r="V12" s="54">
        <f>SUM(F13:F23)</f>
        <v>2</v>
      </c>
      <c r="W12" s="55">
        <f>U12/V12</f>
        <v>4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4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42081</v>
      </c>
      <c r="C13" s="30" t="s">
        <v>68</v>
      </c>
      <c r="D13" s="30"/>
      <c r="E13" s="30">
        <v>2</v>
      </c>
      <c r="F13" s="80">
        <v>2</v>
      </c>
      <c r="G13" s="32">
        <v>152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152</v>
      </c>
      <c r="K13" s="6">
        <f>E$4-J13</f>
        <v>148</v>
      </c>
      <c r="L13" s="7">
        <f t="shared" ref="L13:L23" si="1">IF(G13="",0,$T$12*(I13-F13-Q13))</f>
        <v>186</v>
      </c>
      <c r="M13" s="4">
        <f>G13</f>
        <v>152</v>
      </c>
      <c r="N13" s="110">
        <f>IF(L13=0,"",(M13/L13))</f>
        <v>0.81720430107526887</v>
      </c>
      <c r="O13" s="111"/>
      <c r="P13" s="33"/>
      <c r="Q13" s="30">
        <v>0</v>
      </c>
      <c r="R13" s="30">
        <v>0</v>
      </c>
      <c r="S13" s="30">
        <v>0</v>
      </c>
      <c r="T13" s="107" t="s">
        <v>69</v>
      </c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169"/>
      <c r="AR13" s="170"/>
      <c r="AS13" s="170"/>
      <c r="AT13" s="171"/>
    </row>
    <row r="14" spans="2:46" ht="15" customHeight="1" x14ac:dyDescent="0.25">
      <c r="B14" s="29">
        <v>42082</v>
      </c>
      <c r="C14" s="30" t="s">
        <v>68</v>
      </c>
      <c r="D14" s="30"/>
      <c r="E14" s="30">
        <v>8</v>
      </c>
      <c r="F14" s="81">
        <v>0</v>
      </c>
      <c r="G14" s="32">
        <v>462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614</v>
      </c>
      <c r="K14" s="6">
        <f>E$4-J14</f>
        <v>-314</v>
      </c>
      <c r="L14" s="7">
        <f t="shared" si="1"/>
        <v>744</v>
      </c>
      <c r="M14" s="4">
        <f t="shared" ref="M14:M23" si="4">G14</f>
        <v>462</v>
      </c>
      <c r="N14" s="110">
        <f t="shared" ref="N14:N23" si="5">IF(L14=0,"",(M14/L14))</f>
        <v>0.62096774193548387</v>
      </c>
      <c r="O14" s="111"/>
      <c r="P14" s="33"/>
      <c r="Q14" s="30">
        <v>0</v>
      </c>
      <c r="R14" s="30">
        <v>0</v>
      </c>
      <c r="S14" s="30">
        <v>0</v>
      </c>
      <c r="T14" s="169" t="s">
        <v>72</v>
      </c>
      <c r="U14" s="170"/>
      <c r="V14" s="170"/>
      <c r="W14" s="171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 x14ac:dyDescent="0.25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614</v>
      </c>
      <c r="K15" s="6">
        <f>E$4-J15</f>
        <v>-314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 t="s">
        <v>73</v>
      </c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 x14ac:dyDescent="0.25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614</v>
      </c>
      <c r="K16" s="6">
        <f t="shared" ref="K16:K24" si="8">E$4-J16</f>
        <v>-314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 x14ac:dyDescent="0.25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614</v>
      </c>
      <c r="K17" s="6">
        <f t="shared" ref="K17" si="11">E$4-J17</f>
        <v>-314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 x14ac:dyDescent="0.25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614</v>
      </c>
      <c r="K18" s="6">
        <f t="shared" ref="K18:K20" si="17">E$4-J18</f>
        <v>-314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25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614</v>
      </c>
      <c r="K19" s="6">
        <f t="shared" si="17"/>
        <v>-314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25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614</v>
      </c>
      <c r="K20" s="6">
        <f t="shared" si="17"/>
        <v>-314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25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614</v>
      </c>
      <c r="K21" s="6">
        <f t="shared" si="8"/>
        <v>-314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 x14ac:dyDescent="0.25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614</v>
      </c>
      <c r="K22" s="6">
        <f t="shared" si="8"/>
        <v>-314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 x14ac:dyDescent="0.25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614</v>
      </c>
      <c r="K23" s="6">
        <f t="shared" si="8"/>
        <v>-314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 x14ac:dyDescent="0.25">
      <c r="B24" s="123" t="s">
        <v>20</v>
      </c>
      <c r="C24" s="124"/>
      <c r="D24" s="52"/>
      <c r="E24" s="62">
        <f>SUM(E13:E23)</f>
        <v>10</v>
      </c>
      <c r="F24" s="62">
        <f>SUM(F13:F23)</f>
        <v>2</v>
      </c>
      <c r="G24" s="62">
        <f>SUM(G13:G23)</f>
        <v>614</v>
      </c>
      <c r="H24" s="84"/>
      <c r="I24" s="62">
        <f t="shared" si="0"/>
        <v>12</v>
      </c>
      <c r="J24" s="85">
        <f>J23</f>
        <v>614</v>
      </c>
      <c r="K24" s="85">
        <f t="shared" si="8"/>
        <v>-314</v>
      </c>
      <c r="L24" s="86">
        <f>SUM(L13:L23)</f>
        <v>930</v>
      </c>
      <c r="M24" s="84">
        <f>SUM(M13:M23)</f>
        <v>614</v>
      </c>
      <c r="N24" s="121">
        <f>SUM(M24/L24)</f>
        <v>0.66021505376344081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 x14ac:dyDescent="0.3">
      <c r="B25" s="161" t="s">
        <v>64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 x14ac:dyDescent="0.25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300</v>
      </c>
      <c r="L26" s="172" t="s">
        <v>55</v>
      </c>
      <c r="M26" s="173"/>
      <c r="N26" s="172"/>
      <c r="O26" s="174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4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300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 x14ac:dyDescent="0.25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300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 x14ac:dyDescent="0.25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300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 x14ac:dyDescent="0.25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300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300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300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300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300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300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300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300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 x14ac:dyDescent="0.25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300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 x14ac:dyDescent="0.3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 x14ac:dyDescent="0.25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300</v>
      </c>
      <c r="L40" s="172" t="s">
        <v>55</v>
      </c>
      <c r="M40" s="173"/>
      <c r="N40" s="172"/>
      <c r="O40" s="174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4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 x14ac:dyDescent="0.25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300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 x14ac:dyDescent="0.3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 x14ac:dyDescent="0.25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 x14ac:dyDescent="0.25">
      <c r="B56" s="133" t="s">
        <v>51</v>
      </c>
      <c r="C56" s="134"/>
      <c r="D56" s="134"/>
      <c r="E56" s="134"/>
      <c r="F56" s="125">
        <v>613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>
        <v>42081</v>
      </c>
      <c r="N56" s="142"/>
      <c r="O56" s="236">
        <v>0.47916666666666669</v>
      </c>
      <c r="P56" s="116"/>
      <c r="Q56" s="116"/>
      <c r="R56" s="115" t="s">
        <v>70</v>
      </c>
      <c r="S56" s="116"/>
      <c r="T56" s="115" t="s">
        <v>71</v>
      </c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25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25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0" t="s">
        <v>44</v>
      </c>
      <c r="K58" s="221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0" t="s">
        <v>44</v>
      </c>
      <c r="AH58" s="221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 x14ac:dyDescent="0.25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 x14ac:dyDescent="0.3">
      <c r="B60" s="223" t="s">
        <v>47</v>
      </c>
      <c r="C60" s="224"/>
      <c r="D60" s="224"/>
      <c r="E60" s="224"/>
      <c r="F60" s="225">
        <f>G24</f>
        <v>614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 x14ac:dyDescent="0.25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2015-03-19T12:07:30Z</cp:lastPrinted>
  <dcterms:created xsi:type="dcterms:W3CDTF">2014-06-10T19:48:08Z</dcterms:created>
  <dcterms:modified xsi:type="dcterms:W3CDTF">2015-03-24T20:52:21Z</dcterms:modified>
</cp:coreProperties>
</file>