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J23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<sst xmlns="http://schemas.openxmlformats.org/spreadsheetml/2006/main" count="141" uniqueCount="70">
  <si>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</si>
  <si>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</si>
  <si>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</si>
  <si>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</si>
  <si>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</si>
  <si>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</si>
  <si>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</si>
  <si>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</si>
  <si>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</si>
  <si>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</si>
  <si>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</si>
  <si>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</si>
  <si>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</si>
  <si>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</si>
  <si>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</si>
  <si>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</si>
  <si>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</si>
  <si>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</si>
  <si>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</si>
  <si>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</si>
  <si>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</si>
  <si>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</si>
  <si>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</si>
  <si>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</si>
  <si>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</si>
  <si>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</si>
  <si>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</si>
  <si>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</si>
  <si>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</si>
  <si>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</si>
  <si>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</si>
  <si>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</si>
  <si>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</si>
  <si>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</si>
  <si>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</si>
  <si>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</si>
  <si>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</si>
  <si>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</si>
  <si>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</si>
  <si>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</si>
  <si>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</si>
  <si>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</si>
  <si>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</si>
  <si>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</si>
  <si>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</si>
  <si>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</si>
  <si>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</si>
  <si>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</si>
  <si>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</si>
  <si>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</si>
  <si>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</si>
  <si>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</si>
  <si>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</si>
  <si>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</si>
  <si>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</si>
  <si>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</si>
  <si>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</si>
  <si>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</si>
  <si>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</si>
  <si>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</si>
  <si>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</si>
  <si>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</si>
  <si>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100050-1</t>
  </si>
  <si>
    <t>MP</t>
  </si>
  <si>
    <t>YES</t>
  </si>
  <si>
    <t>?</t>
  </si>
  <si>
    <t>1230 PM</t>
  </si>
  <si>
    <t>JOB OUT</t>
  </si>
  <si>
    <t>NO PARTS AT MACH-MR</t>
  </si>
  <si>
    <t>A02001-0028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</si>
</sst>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18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G47" sqref="G47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4"/>
      <c r="AT1" s="20"/>
    </row>
    <row r="2" spans="2:46" ht="19.5" customHeight="1">
      <c r="B2" s="225" t="s">
        <v>24</v>
      </c>
      <c r="C2" s="205"/>
      <c r="D2" s="21"/>
      <c r="E2" s="226" t="s">
        <v>62</v>
      </c>
      <c r="F2" s="227"/>
      <c r="G2" s="228"/>
      <c r="H2" s="22"/>
      <c r="I2" s="2"/>
      <c r="J2" s="204" t="s">
        <v>0</v>
      </c>
      <c r="K2" s="229"/>
      <c r="L2" s="23"/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3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368728</v>
      </c>
      <c r="F3" s="227"/>
      <c r="G3" s="228"/>
      <c r="H3" s="22"/>
      <c r="I3" s="25"/>
      <c r="J3" s="204" t="s">
        <v>25</v>
      </c>
      <c r="K3" s="229"/>
      <c r="L3" s="204" t="s">
        <v>69</v>
      </c>
      <c r="M3" s="205"/>
      <c r="N3" s="205"/>
      <c r="O3" s="229"/>
      <c r="P3" s="22"/>
      <c r="Q3" s="22"/>
      <c r="R3" s="231"/>
      <c r="S3" s="232"/>
      <c r="T3" s="233"/>
      <c r="U3" s="204">
        <v>243905</v>
      </c>
      <c r="V3" s="205"/>
      <c r="W3" s="206"/>
      <c r="Y3" s="225" t="s">
        <v>22</v>
      </c>
      <c r="Z3" s="205"/>
      <c r="AA3" s="92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850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2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4"/>
      <c r="N6" s="85"/>
      <c r="O6" s="85"/>
      <c r="P6" s="85"/>
      <c r="Q6" s="86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3"/>
      <c r="N7" s="201"/>
      <c r="O7" s="202"/>
      <c r="P7" s="202"/>
      <c r="Q7" s="202"/>
      <c r="R7" s="203" t="s">
        <v>57</v>
      </c>
      <c r="S7" s="203"/>
      <c r="T7" s="203"/>
      <c r="U7" s="204"/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3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3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3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61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850</v>
      </c>
      <c r="L12" s="154" t="s">
        <v>55</v>
      </c>
      <c r="M12" s="155"/>
      <c r="N12" s="154"/>
      <c r="O12" s="156"/>
      <c r="P12" s="67"/>
      <c r="Q12" s="67"/>
      <c r="R12" s="67"/>
      <c r="S12" s="68"/>
      <c r="T12" s="69"/>
      <c r="U12" s="69"/>
      <c r="V12" s="54">
        <f>SUM(F13:F23)</f>
        <v>6</v>
      </c>
      <c r="W12" s="55">
        <f>U12/V12</f>
        <v>0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42118</v>
      </c>
      <c r="C13" s="30" t="s">
        <v>63</v>
      </c>
      <c r="D13" s="30"/>
      <c r="E13" s="30">
        <v>2</v>
      </c>
      <c r="F13" s="77">
        <v>6</v>
      </c>
      <c r="G13" s="32">
        <v>200</v>
      </c>
      <c r="H13" s="4" t="e">
        <f>IF(G13="","",(IF(#REF!=0,"",(#REF!*G13*#REF!))))</f>
        <v>#REF!</v>
      </c>
      <c r="I13" s="5">
        <f t="shared" ref="I13:I24" si="0">IF(G13="","",(SUM(E13+F13+Q13)))</f>
        <v>8</v>
      </c>
      <c r="J13" s="6">
        <f>SUM(G$12:G13)</f>
        <v>200</v>
      </c>
      <c r="K13" s="6">
        <f>E$4-J13</f>
        <v>650</v>
      </c>
      <c r="L13" s="7">
        <f t="shared" ref="L13:L23" si="1">IF(G13="",0,$T$12*(I13-F13-Q13))</f>
        <v>0</v>
      </c>
      <c r="M13" s="4">
        <f>G13</f>
        <v>200</v>
      </c>
      <c r="N13" s="135" t="str">
        <f>IF(L13=0,"",(M13/L13))</f>
        <v/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42121</v>
      </c>
      <c r="C14" s="30" t="s">
        <v>63</v>
      </c>
      <c r="D14" s="30"/>
      <c r="E14" s="30">
        <v>8</v>
      </c>
      <c r="F14" s="78">
        <v>0</v>
      </c>
      <c r="G14" s="32">
        <v>1190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1390</v>
      </c>
      <c r="K14" s="6">
        <f>E$4-J14</f>
        <v>-540</v>
      </c>
      <c r="L14" s="7">
        <f t="shared" si="1"/>
        <v>0</v>
      </c>
      <c r="M14" s="4">
        <f t="shared" ref="M14:M23" si="4">G14</f>
        <v>1190</v>
      </c>
      <c r="N14" s="135" t="str">
        <f t="shared" ref="N14:N23" si="5">IF(L14=0,"",(M14/L14))</f>
        <v/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>
        <v>42122</v>
      </c>
      <c r="C15" s="30" t="s">
        <v>63</v>
      </c>
      <c r="D15" s="30"/>
      <c r="E15" s="30">
        <v>3</v>
      </c>
      <c r="F15" s="78">
        <v>0</v>
      </c>
      <c r="G15" s="32">
        <v>474</v>
      </c>
      <c r="H15" s="4" t="e">
        <f>IF(G15="","",(IF(#REF!=0,"",(#REF!*G15*#REF!))))</f>
        <v>#REF!</v>
      </c>
      <c r="I15" s="5">
        <f t="shared" si="0"/>
        <v>3</v>
      </c>
      <c r="J15" s="6">
        <f>SUM(G$12:G15)</f>
        <v>1864</v>
      </c>
      <c r="K15" s="6">
        <f>E$4-J15</f>
        <v>-1014</v>
      </c>
      <c r="L15" s="7">
        <f t="shared" si="1"/>
        <v>0</v>
      </c>
      <c r="M15" s="4">
        <f t="shared" si="4"/>
        <v>474</v>
      </c>
      <c r="N15" s="135" t="str">
        <f t="shared" si="5"/>
        <v/>
      </c>
      <c r="O15" s="136"/>
      <c r="P15" s="33"/>
      <c r="Q15" s="8"/>
      <c r="R15" s="8"/>
      <c r="S15" s="8"/>
      <c r="T15" s="172" t="s">
        <v>67</v>
      </c>
      <c r="U15" s="173"/>
      <c r="V15" s="173"/>
      <c r="W15" s="174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87"/>
      <c r="AO15" s="87"/>
      <c r="AP15" s="87"/>
      <c r="AQ15" s="166"/>
      <c r="AR15" s="167"/>
      <c r="AS15" s="167"/>
      <c r="AT15" s="168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1864</v>
      </c>
      <c r="K16" s="6">
        <f t="shared" ref="K16:K24" si="8">E$4-J16</f>
        <v>-1014</v>
      </c>
      <c r="L16" s="7">
        <f t="shared" si="1"/>
        <v>0</v>
      </c>
      <c r="M16" s="4">
        <f t="shared" si="4"/>
        <v>0</v>
      </c>
      <c r="N16" s="135" t="str">
        <f t="shared" si="5"/>
        <v/>
      </c>
      <c r="O16" s="136"/>
      <c r="P16" s="33"/>
      <c r="Q16" s="8"/>
      <c r="R16" s="8"/>
      <c r="S16" s="8"/>
      <c r="T16" s="166" t="s">
        <v>68</v>
      </c>
      <c r="U16" s="167"/>
      <c r="V16" s="167"/>
      <c r="W16" s="168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87"/>
      <c r="AO16" s="87"/>
      <c r="AP16" s="87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1864</v>
      </c>
      <c r="K17" s="6">
        <f t="shared" ref="K17" si="11">E$4-J17</f>
        <v>-1014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87"/>
      <c r="AO17" s="87"/>
      <c r="AP17" s="87"/>
      <c r="AQ17" s="166"/>
      <c r="AR17" s="167"/>
      <c r="AS17" s="167"/>
      <c r="AT17" s="168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1864</v>
      </c>
      <c r="K18" s="6">
        <f t="shared" ref="K18:K20" si="17">E$4-J18</f>
        <v>-1014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1864</v>
      </c>
      <c r="K19" s="6">
        <f t="shared" si="17"/>
        <v>-1014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1864</v>
      </c>
      <c r="K20" s="6">
        <f t="shared" si="17"/>
        <v>-1014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1864</v>
      </c>
      <c r="K21" s="6">
        <f t="shared" si="8"/>
        <v>-1014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87"/>
      <c r="AO21" s="87"/>
      <c r="AP21" s="87"/>
      <c r="AQ21" s="166"/>
      <c r="AR21" s="167"/>
      <c r="AS21" s="167"/>
      <c r="AT21" s="168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1864</v>
      </c>
      <c r="K22" s="6">
        <f t="shared" si="8"/>
        <v>-1014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87"/>
      <c r="AO22" s="87"/>
      <c r="AP22" s="87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1864</v>
      </c>
      <c r="K23" s="6">
        <f t="shared" si="8"/>
        <v>-1014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87"/>
      <c r="AO23" s="87"/>
      <c r="AP23" s="87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13</v>
      </c>
      <c r="F24" s="62">
        <f>SUM(F13:F23)</f>
        <v>6</v>
      </c>
      <c r="G24" s="62">
        <f>SUM(G13:G23)</f>
        <v>1864</v>
      </c>
      <c r="H24" s="81"/>
      <c r="I24" s="62">
        <f t="shared" si="0"/>
        <v>19</v>
      </c>
      <c r="J24" s="82">
        <f>J23</f>
        <v>1864</v>
      </c>
      <c r="K24" s="82">
        <f t="shared" si="8"/>
        <v>-1014</v>
      </c>
      <c r="L24" s="83">
        <f>SUM(L13:L23)</f>
        <v>0</v>
      </c>
      <c r="M24" s="81">
        <f>SUM(M13:M23)</f>
        <v>1864</v>
      </c>
      <c r="N24" s="142" t="e">
        <f>SUM(M24/L24)</f>
        <v>#DIV/0!</v>
      </c>
      <c r="O24" s="143"/>
      <c r="P24" s="84"/>
      <c r="Q24" s="83">
        <f>SUM(Q13:Q23)</f>
        <v>0</v>
      </c>
      <c r="R24" s="83"/>
      <c r="S24" s="83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42" t="e">
        <f>SUM(AJ24/AI24)</f>
        <v>#DIV/0!</v>
      </c>
      <c r="AL24" s="143"/>
      <c r="AM24" s="84"/>
      <c r="AN24" s="83">
        <f>SUM(AN13:AN23)</f>
        <v>0</v>
      </c>
      <c r="AO24" s="83"/>
      <c r="AP24" s="83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2" t="s">
        <v>37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850</v>
      </c>
      <c r="L26" s="154" t="s">
        <v>55</v>
      </c>
      <c r="M26" s="155"/>
      <c r="N26" s="154"/>
      <c r="O26" s="156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850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87"/>
      <c r="AO27" s="87"/>
      <c r="AP27" s="87"/>
      <c r="AQ27" s="163"/>
      <c r="AR27" s="164"/>
      <c r="AS27" s="164"/>
      <c r="AT27" s="165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850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87"/>
      <c r="AO28" s="87"/>
      <c r="AP28" s="87"/>
      <c r="AQ28" s="119"/>
      <c r="AR28" s="157"/>
      <c r="AS28" s="157"/>
      <c r="AT28" s="158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850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87"/>
      <c r="AO29" s="87"/>
      <c r="AP29" s="87"/>
      <c r="AQ29" s="119"/>
      <c r="AR29" s="157"/>
      <c r="AS29" s="157"/>
      <c r="AT29" s="158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850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87"/>
      <c r="AO30" s="87"/>
      <c r="AP30" s="87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850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87"/>
      <c r="AO31" s="87"/>
      <c r="AP31" s="87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850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87"/>
      <c r="AO32" s="87"/>
      <c r="AP32" s="87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850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87"/>
      <c r="AO33" s="87"/>
      <c r="AP33" s="87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850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87"/>
      <c r="AO34" s="87"/>
      <c r="AP34" s="87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850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87"/>
      <c r="AO35" s="87"/>
      <c r="AP35" s="87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850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850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850</v>
      </c>
      <c r="L38" s="83">
        <f>SUM(L27:L37)</f>
        <v>0</v>
      </c>
      <c r="M38" s="81">
        <f>SUM(M27:M37)</f>
        <v>0</v>
      </c>
      <c r="N38" s="142" t="e">
        <f>SUM(M38/L38)</f>
        <v>#DIV/0!</v>
      </c>
      <c r="O38" s="143"/>
      <c r="P38" s="84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42" t="e">
        <f>SUM(AJ38/AI38)</f>
        <v>#DIV/0!</v>
      </c>
      <c r="AL38" s="143"/>
      <c r="AM38" s="84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97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850</v>
      </c>
      <c r="L40" s="154" t="s">
        <v>55</v>
      </c>
      <c r="M40" s="155"/>
      <c r="N40" s="154"/>
      <c r="O40" s="156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850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850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850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850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850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850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850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850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850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850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850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850</v>
      </c>
      <c r="L52" s="83">
        <f>SUM(L41:L51)</f>
        <v>0</v>
      </c>
      <c r="M52" s="81">
        <f>SUM(M41:M51)</f>
        <v>0</v>
      </c>
      <c r="N52" s="142" t="e">
        <f>SUM(M52/L52)</f>
        <v>#DIV/0!</v>
      </c>
      <c r="O52" s="143"/>
      <c r="P52" s="84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42" t="e">
        <f>SUM(AJ52/AI52)</f>
        <v>#DIV/0!</v>
      </c>
      <c r="AL52" s="143"/>
      <c r="AM52" s="84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97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97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5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1875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>
        <v>42118</v>
      </c>
      <c r="N56" s="114"/>
      <c r="O56" s="240" t="s">
        <v>66</v>
      </c>
      <c r="P56" s="115"/>
      <c r="Q56" s="115"/>
      <c r="R56" s="241" t="s">
        <v>64</v>
      </c>
      <c r="S56" s="115"/>
      <c r="T56" s="241" t="s">
        <v>65</v>
      </c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241"/>
      <c r="P57" s="115"/>
      <c r="Q57" s="115"/>
      <c r="R57" s="241"/>
      <c r="S57" s="115"/>
      <c r="T57" s="241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1864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78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2015-04-22T11:19:37Z</cp:lastPrinted>
  <dcterms:created xsi:type="dcterms:W3CDTF">2014-06-10T19:48:08Z</dcterms:created>
  <dcterms:modified xsi:type="dcterms:W3CDTF">2015-04-30T18:27:49Z</dcterms:modified>
</cp:coreProperties>
</file>