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2" i="1" l="1"/>
  <c r="AB4" i="1"/>
  <c r="AB3" i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C57" i="1" l="1"/>
  <c r="AH23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38" i="1" l="1"/>
  <c r="AK52" i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<sst xmlns="http://schemas.openxmlformats.org/spreadsheetml/2006/main" count="147" uniqueCount="78">
  <si>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</si>
  <si>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</si>
  <si>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</si>
  <si>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</si>
  <si>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</si>
  <si>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</si>
  <si>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</si>
  <si>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</si>
  <si>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</si>
  <si>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</si>
  <si>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</si>
  <si>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</si>
  <si>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</si>
  <si>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</si>
  <si>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</si>
  <si>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</si>
  <si>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</si>
  <si>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</si>
  <si>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</si>
  <si>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</si>
  <si>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</si>
  <si>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</si>
  <si>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</si>
  <si>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</si>
  <si>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</si>
  <si>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</si>
  <si>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</si>
  <si>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</si>
  <si>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</si>
  <si>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</si>
  <si>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</si>
  <si>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</si>
  <si>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</si>
  <si>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</si>
  <si>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</si>
  <si>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</si>
  <si>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</si>
  <si>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</si>
  <si>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</si>
  <si>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</si>
  <si>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</si>
  <si>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</si>
  <si>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</si>
  <si>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</si>
  <si>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</si>
  <si>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</si>
  <si>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</si>
  <si>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</si>
  <si>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</si>
  <si>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</si>
  <si>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</si>
  <si>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</si>
  <si>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</si>
  <si>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</si>
  <si>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</si>
  <si>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</si>
  <si>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</si>
  <si>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</si>
  <si>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</si>
  <si>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</si>
  <si>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</si>
  <si>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</si>
  <si>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100700-1</t>
  </si>
  <si>
    <t>100046-999</t>
  </si>
  <si>
    <t>A</t>
  </si>
  <si>
    <t>B</t>
  </si>
  <si>
    <t>C</t>
  </si>
  <si>
    <t>D</t>
  </si>
  <si>
    <t xml:space="preserve">Routing:     HOLD IN CNC AREA FOR 2ND OP   </t>
  </si>
  <si>
    <t>Routing:  HOLD IN CNC AREA FOR 3RD OP</t>
  </si>
  <si>
    <t>4th Operation</t>
  </si>
  <si>
    <t>E</t>
  </si>
  <si>
    <t>JO</t>
  </si>
  <si>
    <t>BA</t>
  </si>
  <si>
    <t>BJ</t>
  </si>
  <si>
    <t>4th Operation Count</t>
  </si>
  <si>
    <t>JOB OUT</t>
  </si>
  <si>
    <t>No parts @ 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</si>
</sst>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9" borderId="2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9" borderId="37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50" sqref="F50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6" t="s">
        <v>54</v>
      </c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19"/>
      <c r="W1" s="20"/>
      <c r="Y1" s="18"/>
      <c r="Z1" s="226" t="s">
        <v>54</v>
      </c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  <c r="AN1" s="226"/>
      <c r="AO1" s="226"/>
      <c r="AP1" s="226"/>
      <c r="AQ1" s="226"/>
      <c r="AR1" s="226"/>
      <c r="AS1" s="97"/>
      <c r="AT1" s="20"/>
    </row>
    <row r="2" spans="2:46" ht="19.5" customHeight="1" x14ac:dyDescent="0.3">
      <c r="B2" s="227" t="s">
        <v>24</v>
      </c>
      <c r="C2" s="206"/>
      <c r="D2" s="21"/>
      <c r="E2" s="228" t="s">
        <v>62</v>
      </c>
      <c r="F2" s="229"/>
      <c r="G2" s="230"/>
      <c r="H2" s="22"/>
      <c r="I2" s="2"/>
      <c r="J2" s="205" t="s">
        <v>0</v>
      </c>
      <c r="K2" s="231"/>
      <c r="L2" s="23" t="s">
        <v>71</v>
      </c>
      <c r="M2" s="22"/>
      <c r="N2" s="22"/>
      <c r="O2" s="22"/>
      <c r="P2" s="22"/>
      <c r="Q2" s="22"/>
      <c r="R2" s="232" t="s">
        <v>45</v>
      </c>
      <c r="S2" s="209"/>
      <c r="T2" s="210"/>
      <c r="U2" s="205"/>
      <c r="V2" s="206"/>
      <c r="W2" s="207"/>
      <c r="Y2" s="227" t="s">
        <v>24</v>
      </c>
      <c r="Z2" s="206"/>
      <c r="AA2" s="96"/>
      <c r="AB2" s="228" t="s">
        <v>62</v>
      </c>
      <c r="AC2" s="229"/>
      <c r="AD2" s="230"/>
      <c r="AE2" s="22"/>
      <c r="AF2" s="2"/>
      <c r="AG2" s="205" t="s">
        <v>0</v>
      </c>
      <c r="AH2" s="231"/>
      <c r="AI2" s="23" t="str">
        <f>L2</f>
        <v>E</v>
      </c>
      <c r="AJ2" s="22"/>
      <c r="AK2" s="22"/>
      <c r="AL2" s="22"/>
      <c r="AM2" s="22"/>
      <c r="AN2" s="22"/>
      <c r="AO2" s="232" t="s">
        <v>45</v>
      </c>
      <c r="AP2" s="209"/>
      <c r="AQ2" s="210"/>
      <c r="AR2" s="205"/>
      <c r="AS2" s="206"/>
      <c r="AT2" s="207"/>
    </row>
    <row r="3" spans="2:46" ht="19.5" customHeight="1" x14ac:dyDescent="0.3">
      <c r="B3" s="227" t="s">
        <v>22</v>
      </c>
      <c r="C3" s="206"/>
      <c r="D3" s="24"/>
      <c r="E3" s="228">
        <v>378998</v>
      </c>
      <c r="F3" s="229"/>
      <c r="G3" s="230"/>
      <c r="H3" s="22"/>
      <c r="I3" s="25"/>
      <c r="J3" s="205" t="s">
        <v>25</v>
      </c>
      <c r="K3" s="231"/>
      <c r="L3" s="205" t="s">
        <v>63</v>
      </c>
      <c r="M3" s="206"/>
      <c r="N3" s="206"/>
      <c r="O3" s="231"/>
      <c r="P3" s="22"/>
      <c r="Q3" s="22"/>
      <c r="R3" s="233"/>
      <c r="S3" s="234"/>
      <c r="T3" s="235"/>
      <c r="U3" s="205"/>
      <c r="V3" s="206"/>
      <c r="W3" s="207"/>
      <c r="Y3" s="227" t="s">
        <v>22</v>
      </c>
      <c r="Z3" s="206"/>
      <c r="AA3" s="95"/>
      <c r="AB3" s="228">
        <f>E3</f>
        <v>378998</v>
      </c>
      <c r="AC3" s="229"/>
      <c r="AD3" s="230"/>
      <c r="AE3" s="22"/>
      <c r="AF3" s="25"/>
      <c r="AG3" s="205" t="s">
        <v>25</v>
      </c>
      <c r="AH3" s="231"/>
      <c r="AI3" s="205" t="s">
        <v>63</v>
      </c>
      <c r="AJ3" s="206"/>
      <c r="AK3" s="206"/>
      <c r="AL3" s="231"/>
      <c r="AM3" s="22"/>
      <c r="AN3" s="22"/>
      <c r="AO3" s="233"/>
      <c r="AP3" s="234"/>
      <c r="AQ3" s="235"/>
      <c r="AR3" s="205"/>
      <c r="AS3" s="206"/>
      <c r="AT3" s="207"/>
    </row>
    <row r="4" spans="2:46" ht="19.5" customHeight="1" x14ac:dyDescent="0.3">
      <c r="B4" s="208" t="s">
        <v>23</v>
      </c>
      <c r="C4" s="210"/>
      <c r="D4" s="24"/>
      <c r="E4" s="232">
        <v>30</v>
      </c>
      <c r="F4" s="209"/>
      <c r="G4" s="210"/>
      <c r="H4" s="22"/>
      <c r="I4" s="26"/>
      <c r="J4" s="238"/>
      <c r="K4" s="238"/>
      <c r="L4" s="238"/>
      <c r="M4" s="238"/>
      <c r="N4" s="238"/>
      <c r="O4" s="238"/>
      <c r="P4" s="27"/>
      <c r="Q4" s="27"/>
      <c r="R4" s="236"/>
      <c r="S4" s="190"/>
      <c r="T4" s="237"/>
      <c r="U4" s="238"/>
      <c r="V4" s="238"/>
      <c r="W4" s="239"/>
      <c r="Y4" s="208" t="s">
        <v>23</v>
      </c>
      <c r="Z4" s="210"/>
      <c r="AA4" s="95"/>
      <c r="AB4" s="232">
        <f>E4</f>
        <v>30</v>
      </c>
      <c r="AC4" s="209"/>
      <c r="AD4" s="210"/>
      <c r="AE4" s="22"/>
      <c r="AF4" s="26"/>
      <c r="AG4" s="238"/>
      <c r="AH4" s="238"/>
      <c r="AI4" s="238"/>
      <c r="AJ4" s="238"/>
      <c r="AK4" s="238"/>
      <c r="AL4" s="238"/>
      <c r="AM4" s="27"/>
      <c r="AN4" s="27"/>
      <c r="AO4" s="236"/>
      <c r="AP4" s="190"/>
      <c r="AQ4" s="237"/>
      <c r="AR4" s="238"/>
      <c r="AS4" s="238"/>
      <c r="AT4" s="239"/>
    </row>
    <row r="5" spans="2:46" ht="6.75" customHeight="1" x14ac:dyDescent="0.3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7"/>
      <c r="N6" s="88"/>
      <c r="O6" s="88"/>
      <c r="P6" s="88"/>
      <c r="Q6" s="89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6" t="s">
        <v>60</v>
      </c>
      <c r="AP6" s="197"/>
      <c r="AQ6" s="197"/>
      <c r="AR6" s="197"/>
      <c r="AS6" s="197"/>
      <c r="AT6" s="198"/>
    </row>
    <row r="7" spans="2:46" ht="16.5" customHeight="1" x14ac:dyDescent="0.3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6"/>
      <c r="N7" s="202"/>
      <c r="O7" s="203"/>
      <c r="P7" s="203"/>
      <c r="Q7" s="203"/>
      <c r="R7" s="204" t="s">
        <v>57</v>
      </c>
      <c r="S7" s="204"/>
      <c r="T7" s="204"/>
      <c r="U7" s="205"/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6"/>
      <c r="AK7" s="202"/>
      <c r="AL7" s="203"/>
      <c r="AM7" s="203"/>
      <c r="AN7" s="203"/>
      <c r="AO7" s="204" t="s">
        <v>70</v>
      </c>
      <c r="AP7" s="204"/>
      <c r="AQ7" s="204"/>
      <c r="AR7" s="205"/>
      <c r="AS7" s="206"/>
      <c r="AT7" s="207"/>
    </row>
    <row r="8" spans="2:46" ht="16.5" customHeight="1" x14ac:dyDescent="0.3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6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6"/>
      <c r="AK8" s="202"/>
      <c r="AL8" s="203"/>
      <c r="AM8" s="203"/>
      <c r="AN8" s="203"/>
      <c r="AO8" s="214"/>
      <c r="AP8" s="214"/>
      <c r="AQ8" s="214"/>
      <c r="AR8" s="205"/>
      <c r="AS8" s="206"/>
      <c r="AT8" s="207"/>
    </row>
    <row r="9" spans="2:46" ht="16.5" customHeight="1" thickBot="1" x14ac:dyDescent="0.35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5"/>
      <c r="O9" s="216"/>
      <c r="P9" s="216"/>
      <c r="Q9" s="216"/>
      <c r="R9" s="242" t="s">
        <v>59</v>
      </c>
      <c r="S9" s="242"/>
      <c r="T9" s="242"/>
      <c r="U9" s="218"/>
      <c r="V9" s="219"/>
      <c r="W9" s="220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5"/>
      <c r="AL9" s="216"/>
      <c r="AM9" s="216"/>
      <c r="AN9" s="216"/>
      <c r="AO9" s="217"/>
      <c r="AP9" s="217"/>
      <c r="AQ9" s="217"/>
      <c r="AR9" s="218"/>
      <c r="AS9" s="219"/>
      <c r="AT9" s="220"/>
    </row>
    <row r="10" spans="2:46" ht="20.25" customHeight="1" x14ac:dyDescent="0.3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1" t="s">
        <v>19</v>
      </c>
      <c r="V10" s="186" t="s">
        <v>28</v>
      </c>
      <c r="W10" s="224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1" t="s">
        <v>19</v>
      </c>
      <c r="AS10" s="186" t="s">
        <v>28</v>
      </c>
      <c r="AT10" s="224" t="s">
        <v>29</v>
      </c>
    </row>
    <row r="11" spans="2:46" ht="30.75" customHeight="1" thickBot="1" x14ac:dyDescent="0.35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2"/>
      <c r="V11" s="223"/>
      <c r="W11" s="225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2"/>
      <c r="AS11" s="223"/>
      <c r="AT11" s="225"/>
    </row>
    <row r="12" spans="2:46" ht="15" customHeight="1" x14ac:dyDescent="0.3">
      <c r="B12" s="152" t="s">
        <v>61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30</v>
      </c>
      <c r="L12" s="155" t="s">
        <v>55</v>
      </c>
      <c r="M12" s="156"/>
      <c r="N12" s="155"/>
      <c r="O12" s="157"/>
      <c r="P12" s="70"/>
      <c r="Q12" s="70"/>
      <c r="R12" s="70" t="s">
        <v>64</v>
      </c>
      <c r="S12" s="71"/>
      <c r="T12" s="72">
        <v>2</v>
      </c>
      <c r="U12" s="72"/>
      <c r="V12" s="54">
        <f>SUM(F13:F23)</f>
        <v>0</v>
      </c>
      <c r="W12" s="55" t="e">
        <f>U12/V12</f>
        <v>#DIV/0!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30</v>
      </c>
      <c r="AI12" s="155" t="s">
        <v>55</v>
      </c>
      <c r="AJ12" s="156"/>
      <c r="AK12" s="155"/>
      <c r="AL12" s="157"/>
      <c r="AM12" s="70"/>
      <c r="AN12" s="70"/>
      <c r="AO12" s="70" t="s">
        <v>67</v>
      </c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42215</v>
      </c>
      <c r="C13" s="30" t="s">
        <v>72</v>
      </c>
      <c r="D13" s="30"/>
      <c r="E13" s="30">
        <v>2.1</v>
      </c>
      <c r="F13" s="80">
        <v>0</v>
      </c>
      <c r="G13" s="32">
        <v>7</v>
      </c>
      <c r="H13" s="4" t="e">
        <f>IF(G13="","",(IF(#REF!=0,"",(#REF!*G13*#REF!))))</f>
        <v>#REF!</v>
      </c>
      <c r="I13" s="5">
        <f t="shared" ref="I13:I24" si="0">IF(G13="","",(SUM(E13+F13+Q13)))</f>
        <v>2.1</v>
      </c>
      <c r="J13" s="6">
        <f>SUM(G$12:G13)</f>
        <v>7</v>
      </c>
      <c r="K13" s="6">
        <f>E$4-J13</f>
        <v>23</v>
      </c>
      <c r="L13" s="7">
        <f t="shared" ref="L13:L23" si="1">IF(G13="",0,$T$12*(I13-F13-Q13))</f>
        <v>4.2</v>
      </c>
      <c r="M13" s="4">
        <f>G13</f>
        <v>7</v>
      </c>
      <c r="N13" s="136">
        <f>IF(L13=0,"",(M13/L13))</f>
        <v>1.6666666666666665</v>
      </c>
      <c r="O13" s="137"/>
      <c r="P13" s="33"/>
      <c r="Q13" s="30">
        <v>0</v>
      </c>
      <c r="R13" s="30">
        <v>0</v>
      </c>
      <c r="S13" s="30">
        <v>0</v>
      </c>
      <c r="T13" s="167"/>
      <c r="U13" s="168"/>
      <c r="V13" s="168"/>
      <c r="W13" s="16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30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 x14ac:dyDescent="0.3">
      <c r="B14" s="29">
        <v>42215</v>
      </c>
      <c r="C14" s="30" t="s">
        <v>73</v>
      </c>
      <c r="D14" s="30"/>
      <c r="E14" s="30">
        <v>8</v>
      </c>
      <c r="F14" s="81">
        <v>0</v>
      </c>
      <c r="G14" s="32">
        <v>22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29</v>
      </c>
      <c r="K14" s="6">
        <f>E$4-J14</f>
        <v>1</v>
      </c>
      <c r="L14" s="7">
        <f t="shared" si="1"/>
        <v>16</v>
      </c>
      <c r="M14" s="4">
        <f t="shared" ref="M14:M23" si="4">G14</f>
        <v>22</v>
      </c>
      <c r="N14" s="136">
        <f t="shared" ref="N14:N23" si="5">IF(L14=0,"",(M14/L14))</f>
        <v>1.375</v>
      </c>
      <c r="O14" s="137"/>
      <c r="P14" s="33"/>
      <c r="Q14" s="30">
        <v>0</v>
      </c>
      <c r="R14" s="30">
        <v>0</v>
      </c>
      <c r="S14" s="30">
        <v>0</v>
      </c>
      <c r="T14" s="167"/>
      <c r="U14" s="168"/>
      <c r="V14" s="168"/>
      <c r="W14" s="16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30</v>
      </c>
      <c r="AI14" s="7">
        <f t="shared" si="3"/>
        <v>0</v>
      </c>
      <c r="AJ14" s="4">
        <f t="shared" ref="AJ14:AJ23" si="6">AD14</f>
        <v>0</v>
      </c>
      <c r="AK14" s="136" t="str">
        <f t="shared" ref="AK14:AK23" si="7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 x14ac:dyDescent="0.3">
      <c r="B15" s="29">
        <v>42216</v>
      </c>
      <c r="C15" s="30" t="s">
        <v>74</v>
      </c>
      <c r="D15" s="30"/>
      <c r="E15" s="30">
        <v>1</v>
      </c>
      <c r="F15" s="81">
        <v>0</v>
      </c>
      <c r="G15" s="32">
        <v>2</v>
      </c>
      <c r="H15" s="4" t="e">
        <f>IF(G15="","",(IF(#REF!=0,"",(#REF!*G15*#REF!))))</f>
        <v>#REF!</v>
      </c>
      <c r="I15" s="5">
        <f t="shared" si="0"/>
        <v>1</v>
      </c>
      <c r="J15" s="6">
        <f>SUM(G$12:G15)</f>
        <v>31</v>
      </c>
      <c r="K15" s="6">
        <f>E$4-J15</f>
        <v>-1</v>
      </c>
      <c r="L15" s="7">
        <f t="shared" si="1"/>
        <v>2</v>
      </c>
      <c r="M15" s="4">
        <f t="shared" si="4"/>
        <v>2</v>
      </c>
      <c r="N15" s="136">
        <f t="shared" si="5"/>
        <v>1</v>
      </c>
      <c r="O15" s="137"/>
      <c r="P15" s="33"/>
      <c r="Q15" s="8">
        <v>0</v>
      </c>
      <c r="R15" s="8">
        <v>0</v>
      </c>
      <c r="S15" s="8">
        <v>0</v>
      </c>
      <c r="T15" s="167"/>
      <c r="U15" s="168"/>
      <c r="V15" s="168"/>
      <c r="W15" s="16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30</v>
      </c>
      <c r="AI15" s="7">
        <f t="shared" si="3"/>
        <v>0</v>
      </c>
      <c r="AJ15" s="4">
        <f t="shared" si="6"/>
        <v>0</v>
      </c>
      <c r="AK15" s="136" t="str">
        <f t="shared" si="7"/>
        <v/>
      </c>
      <c r="AL15" s="137"/>
      <c r="AM15" s="33"/>
      <c r="AN15" s="90"/>
      <c r="AO15" s="90"/>
      <c r="AP15" s="90"/>
      <c r="AQ15" s="167"/>
      <c r="AR15" s="168"/>
      <c r="AS15" s="168"/>
      <c r="AT15" s="169"/>
    </row>
    <row r="16" spans="2:46" ht="15" customHeight="1" x14ac:dyDescent="0.3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31</v>
      </c>
      <c r="K16" s="6">
        <f t="shared" ref="K16:K24" si="8">E$4-J16</f>
        <v>-1</v>
      </c>
      <c r="L16" s="7">
        <f t="shared" si="1"/>
        <v>0</v>
      </c>
      <c r="M16" s="4">
        <f t="shared" si="4"/>
        <v>0</v>
      </c>
      <c r="N16" s="136" t="str">
        <f t="shared" si="5"/>
        <v/>
      </c>
      <c r="O16" s="137"/>
      <c r="P16" s="33"/>
      <c r="Q16" s="8"/>
      <c r="R16" s="8"/>
      <c r="S16" s="8"/>
      <c r="T16" s="167"/>
      <c r="U16" s="168"/>
      <c r="V16" s="168"/>
      <c r="W16" s="16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30</v>
      </c>
      <c r="AI16" s="7">
        <f t="shared" si="3"/>
        <v>0</v>
      </c>
      <c r="AJ16" s="4">
        <f t="shared" si="6"/>
        <v>0</v>
      </c>
      <c r="AK16" s="136" t="str">
        <f t="shared" si="7"/>
        <v/>
      </c>
      <c r="AL16" s="137"/>
      <c r="AM16" s="33"/>
      <c r="AN16" s="90"/>
      <c r="AO16" s="90"/>
      <c r="AP16" s="90"/>
      <c r="AQ16" s="167"/>
      <c r="AR16" s="168"/>
      <c r="AS16" s="168"/>
      <c r="AT16" s="169"/>
    </row>
    <row r="17" spans="2:46" ht="15" customHeight="1" x14ac:dyDescent="0.3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31</v>
      </c>
      <c r="K17" s="6">
        <f t="shared" ref="K17" si="11">E$4-J17</f>
        <v>-1</v>
      </c>
      <c r="L17" s="7">
        <f t="shared" ref="L17" si="12">IF(G17="",0,$T$12*(I17-F17-Q17))</f>
        <v>0</v>
      </c>
      <c r="M17" s="4">
        <f t="shared" ref="M17" si="13">G17</f>
        <v>0</v>
      </c>
      <c r="N17" s="136" t="str">
        <f t="shared" ref="N17" si="14">IF(L17=0,"",(M17/L17))</f>
        <v/>
      </c>
      <c r="O17" s="137"/>
      <c r="P17" s="33"/>
      <c r="Q17" s="61"/>
      <c r="R17" s="61"/>
      <c r="S17" s="61"/>
      <c r="T17" s="167"/>
      <c r="U17" s="168"/>
      <c r="V17" s="168"/>
      <c r="W17" s="16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30</v>
      </c>
      <c r="AI17" s="7">
        <f t="shared" si="3"/>
        <v>0</v>
      </c>
      <c r="AJ17" s="4">
        <f t="shared" si="6"/>
        <v>0</v>
      </c>
      <c r="AK17" s="136" t="str">
        <f t="shared" si="7"/>
        <v/>
      </c>
      <c r="AL17" s="137"/>
      <c r="AM17" s="33"/>
      <c r="AN17" s="90"/>
      <c r="AO17" s="90"/>
      <c r="AP17" s="90"/>
      <c r="AQ17" s="167"/>
      <c r="AR17" s="168"/>
      <c r="AS17" s="168"/>
      <c r="AT17" s="169"/>
    </row>
    <row r="18" spans="2:46" ht="15" customHeight="1" x14ac:dyDescent="0.3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31</v>
      </c>
      <c r="K18" s="6">
        <f t="shared" ref="K18:K20" si="17">E$4-J18</f>
        <v>-1</v>
      </c>
      <c r="L18" s="7">
        <f t="shared" ref="L18:L20" si="18">IF(G18="",0,$T$12*(I18-F18-Q18))</f>
        <v>0</v>
      </c>
      <c r="M18" s="4">
        <f t="shared" ref="M18:M20" si="19">G18</f>
        <v>0</v>
      </c>
      <c r="N18" s="136" t="str">
        <f t="shared" ref="N18:N20" si="20">IF(L18=0,"",(M18/L18))</f>
        <v/>
      </c>
      <c r="O18" s="137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30</v>
      </c>
      <c r="AI18" s="7">
        <f t="shared" si="3"/>
        <v>0</v>
      </c>
      <c r="AJ18" s="4">
        <f t="shared" si="6"/>
        <v>0</v>
      </c>
      <c r="AK18" s="136" t="str">
        <f t="shared" si="7"/>
        <v/>
      </c>
      <c r="AL18" s="137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31</v>
      </c>
      <c r="K19" s="6">
        <f t="shared" si="17"/>
        <v>-1</v>
      </c>
      <c r="L19" s="7">
        <f t="shared" si="18"/>
        <v>0</v>
      </c>
      <c r="M19" s="4">
        <f t="shared" si="19"/>
        <v>0</v>
      </c>
      <c r="N19" s="136" t="str">
        <f t="shared" si="20"/>
        <v/>
      </c>
      <c r="O19" s="137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30</v>
      </c>
      <c r="AI19" s="7">
        <f t="shared" si="3"/>
        <v>0</v>
      </c>
      <c r="AJ19" s="4">
        <f t="shared" si="6"/>
        <v>0</v>
      </c>
      <c r="AK19" s="136" t="str">
        <f t="shared" si="7"/>
        <v/>
      </c>
      <c r="AL19" s="137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31</v>
      </c>
      <c r="K20" s="6">
        <f t="shared" si="17"/>
        <v>-1</v>
      </c>
      <c r="L20" s="7">
        <f t="shared" si="18"/>
        <v>0</v>
      </c>
      <c r="M20" s="4">
        <f t="shared" si="19"/>
        <v>0</v>
      </c>
      <c r="N20" s="136" t="str">
        <f t="shared" si="20"/>
        <v/>
      </c>
      <c r="O20" s="137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30</v>
      </c>
      <c r="AI20" s="7">
        <f t="shared" si="3"/>
        <v>0</v>
      </c>
      <c r="AJ20" s="4">
        <f t="shared" si="6"/>
        <v>0</v>
      </c>
      <c r="AK20" s="136" t="str">
        <f t="shared" si="7"/>
        <v/>
      </c>
      <c r="AL20" s="137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31</v>
      </c>
      <c r="K21" s="6">
        <f t="shared" si="8"/>
        <v>-1</v>
      </c>
      <c r="L21" s="7">
        <f t="shared" si="1"/>
        <v>0</v>
      </c>
      <c r="M21" s="4">
        <f t="shared" si="4"/>
        <v>0</v>
      </c>
      <c r="N21" s="136" t="str">
        <f t="shared" si="5"/>
        <v/>
      </c>
      <c r="O21" s="137"/>
      <c r="P21" s="33"/>
      <c r="Q21" s="8"/>
      <c r="R21" s="8"/>
      <c r="S21" s="8"/>
      <c r="T21" s="167"/>
      <c r="U21" s="168"/>
      <c r="V21" s="168"/>
      <c r="W21" s="16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30</v>
      </c>
      <c r="AI21" s="7">
        <f t="shared" si="3"/>
        <v>0</v>
      </c>
      <c r="AJ21" s="4">
        <f t="shared" si="6"/>
        <v>0</v>
      </c>
      <c r="AK21" s="136" t="str">
        <f t="shared" si="7"/>
        <v/>
      </c>
      <c r="AL21" s="137"/>
      <c r="AM21" s="33"/>
      <c r="AN21" s="90"/>
      <c r="AO21" s="90"/>
      <c r="AP21" s="90"/>
      <c r="AQ21" s="167"/>
      <c r="AR21" s="168"/>
      <c r="AS21" s="168"/>
      <c r="AT21" s="169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31</v>
      </c>
      <c r="K22" s="6">
        <f t="shared" si="8"/>
        <v>-1</v>
      </c>
      <c r="L22" s="7">
        <f t="shared" si="1"/>
        <v>0</v>
      </c>
      <c r="M22" s="4">
        <f t="shared" si="4"/>
        <v>0</v>
      </c>
      <c r="N22" s="136" t="str">
        <f t="shared" si="5"/>
        <v/>
      </c>
      <c r="O22" s="137"/>
      <c r="P22" s="33"/>
      <c r="Q22" s="8"/>
      <c r="R22" s="8"/>
      <c r="S22" s="8"/>
      <c r="T22" s="138"/>
      <c r="U22" s="139"/>
      <c r="V22" s="139"/>
      <c r="W22" s="140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30</v>
      </c>
      <c r="AI22" s="7">
        <f t="shared" si="3"/>
        <v>0</v>
      </c>
      <c r="AJ22" s="4">
        <f t="shared" si="6"/>
        <v>0</v>
      </c>
      <c r="AK22" s="136" t="str">
        <f t="shared" si="7"/>
        <v/>
      </c>
      <c r="AL22" s="137"/>
      <c r="AM22" s="33"/>
      <c r="AN22" s="90"/>
      <c r="AO22" s="90"/>
      <c r="AP22" s="90"/>
      <c r="AQ22" s="138"/>
      <c r="AR22" s="139"/>
      <c r="AS22" s="139"/>
      <c r="AT22" s="140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31</v>
      </c>
      <c r="K23" s="6">
        <f t="shared" si="8"/>
        <v>-1</v>
      </c>
      <c r="L23" s="7">
        <f t="shared" si="1"/>
        <v>0</v>
      </c>
      <c r="M23" s="4">
        <f t="shared" si="4"/>
        <v>0</v>
      </c>
      <c r="N23" s="136" t="str">
        <f t="shared" si="5"/>
        <v/>
      </c>
      <c r="O23" s="137"/>
      <c r="P23" s="33"/>
      <c r="Q23" s="8"/>
      <c r="R23" s="8"/>
      <c r="S23" s="8"/>
      <c r="T23" s="138"/>
      <c r="U23" s="139"/>
      <c r="V23" s="139"/>
      <c r="W23" s="140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30</v>
      </c>
      <c r="AI23" s="7">
        <f t="shared" si="3"/>
        <v>0</v>
      </c>
      <c r="AJ23" s="4">
        <f t="shared" si="6"/>
        <v>0</v>
      </c>
      <c r="AK23" s="136" t="str">
        <f t="shared" si="7"/>
        <v/>
      </c>
      <c r="AL23" s="137"/>
      <c r="AM23" s="33"/>
      <c r="AN23" s="90"/>
      <c r="AO23" s="90"/>
      <c r="AP23" s="90"/>
      <c r="AQ23" s="138"/>
      <c r="AR23" s="139"/>
      <c r="AS23" s="139"/>
      <c r="AT23" s="140"/>
    </row>
    <row r="24" spans="2:46" ht="15" customHeight="1" x14ac:dyDescent="0.3">
      <c r="B24" s="141" t="s">
        <v>20</v>
      </c>
      <c r="C24" s="142"/>
      <c r="D24" s="52"/>
      <c r="E24" s="62">
        <f>SUM(E13:E23)</f>
        <v>11.1</v>
      </c>
      <c r="F24" s="62">
        <f>SUM(F13:F23)</f>
        <v>0</v>
      </c>
      <c r="G24" s="62">
        <f>SUM(G13:G23)</f>
        <v>31</v>
      </c>
      <c r="H24" s="84"/>
      <c r="I24" s="62">
        <f t="shared" si="0"/>
        <v>11.1</v>
      </c>
      <c r="J24" s="85">
        <f>J23</f>
        <v>31</v>
      </c>
      <c r="K24" s="85">
        <f t="shared" si="8"/>
        <v>-1</v>
      </c>
      <c r="L24" s="86">
        <f>SUM(L13:L23)</f>
        <v>22.2</v>
      </c>
      <c r="M24" s="84">
        <f>SUM(M13:M23)</f>
        <v>31</v>
      </c>
      <c r="N24" s="143">
        <f>SUM(M24/L24)</f>
        <v>1.3963963963963963</v>
      </c>
      <c r="O24" s="144"/>
      <c r="P24" s="87"/>
      <c r="Q24" s="86">
        <f>SUM(Q13:Q23)</f>
        <v>0</v>
      </c>
      <c r="R24" s="86"/>
      <c r="S24" s="86">
        <f>SUM(S13:S23)</f>
        <v>0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30</v>
      </c>
      <c r="AI24" s="86">
        <f>SUM(AI13:AI23)</f>
        <v>0</v>
      </c>
      <c r="AJ24" s="84">
        <f>SUM(AJ13:AJ23)</f>
        <v>0</v>
      </c>
      <c r="AK24" s="143" t="e">
        <f>SUM(AJ24/AI24)</f>
        <v>#DIV/0!</v>
      </c>
      <c r="AL24" s="144"/>
      <c r="AM24" s="87"/>
      <c r="AN24" s="86">
        <f>SUM(AN13:AN23)</f>
        <v>0</v>
      </c>
      <c r="AO24" s="86"/>
      <c r="AP24" s="86">
        <f>SUM(AP13:AP23)</f>
        <v>0</v>
      </c>
      <c r="AQ24" s="170"/>
      <c r="AR24" s="171"/>
      <c r="AS24" s="171"/>
      <c r="AT24" s="172"/>
    </row>
    <row r="25" spans="2:46" s="12" customFormat="1" ht="15" thickBot="1" x14ac:dyDescent="0.35">
      <c r="B25" s="244" t="s">
        <v>68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 x14ac:dyDescent="0.3">
      <c r="B26" s="152" t="s">
        <v>38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30</v>
      </c>
      <c r="L26" s="155" t="s">
        <v>55</v>
      </c>
      <c r="M26" s="156"/>
      <c r="N26" s="155"/>
      <c r="O26" s="157"/>
      <c r="P26" s="70"/>
      <c r="Q26" s="70"/>
      <c r="R26" s="70" t="s">
        <v>65</v>
      </c>
      <c r="S26" s="71"/>
      <c r="T26" s="73"/>
      <c r="U26" s="74"/>
      <c r="V26" s="56">
        <f>SUM(F27:F37)</f>
        <v>1</v>
      </c>
      <c r="W26" s="57">
        <f>U26/V26</f>
        <v>0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30</v>
      </c>
      <c r="AI26" s="155" t="s">
        <v>55</v>
      </c>
      <c r="AJ26" s="156"/>
      <c r="AK26" s="155"/>
      <c r="AL26" s="157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42216</v>
      </c>
      <c r="C27" s="60" t="s">
        <v>74</v>
      </c>
      <c r="D27" s="8"/>
      <c r="E27" s="30">
        <v>0</v>
      </c>
      <c r="F27" s="31">
        <v>1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1</v>
      </c>
      <c r="J27" s="6">
        <f>SUM(G$26:G27)</f>
        <v>0</v>
      </c>
      <c r="K27" s="6">
        <f>E$4-J27</f>
        <v>30</v>
      </c>
      <c r="L27" s="7">
        <f t="shared" ref="L27:L37" si="24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>
        <v>0</v>
      </c>
      <c r="R27" s="8">
        <v>0</v>
      </c>
      <c r="S27" s="8">
        <v>0</v>
      </c>
      <c r="T27" s="164"/>
      <c r="U27" s="165"/>
      <c r="V27" s="165"/>
      <c r="W27" s="16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30</v>
      </c>
      <c r="AI27" s="7">
        <f t="shared" ref="AI27:AI37" si="26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90"/>
      <c r="AO27" s="90"/>
      <c r="AP27" s="90"/>
      <c r="AQ27" s="164"/>
      <c r="AR27" s="165"/>
      <c r="AS27" s="165"/>
      <c r="AT27" s="166"/>
    </row>
    <row r="28" spans="2:46" ht="15" customHeight="1" x14ac:dyDescent="0.3">
      <c r="B28" s="9">
        <v>42219</v>
      </c>
      <c r="C28" s="60" t="s">
        <v>74</v>
      </c>
      <c r="D28" s="8"/>
      <c r="E28" s="30">
        <v>6</v>
      </c>
      <c r="F28" s="34">
        <v>0</v>
      </c>
      <c r="G28" s="32">
        <v>16</v>
      </c>
      <c r="H28" s="4" t="e">
        <f>IF(G28="","",(IF(#REF!=0,"",(#REF!*G28*#REF!))))</f>
        <v>#REF!</v>
      </c>
      <c r="I28" s="7">
        <f t="shared" si="23"/>
        <v>6</v>
      </c>
      <c r="J28" s="6">
        <f>SUM(G$26:G28)</f>
        <v>16</v>
      </c>
      <c r="K28" s="6">
        <f>E$4-J28</f>
        <v>14</v>
      </c>
      <c r="L28" s="7">
        <f t="shared" si="24"/>
        <v>0</v>
      </c>
      <c r="M28" s="4">
        <f t="shared" ref="M28:M37" si="27">G28</f>
        <v>16</v>
      </c>
      <c r="N28" s="136" t="str">
        <f t="shared" ref="N28:N37" si="28">IF(L28=0,"",(M28/L28))</f>
        <v/>
      </c>
      <c r="O28" s="137"/>
      <c r="P28" s="33"/>
      <c r="Q28" s="8">
        <v>0</v>
      </c>
      <c r="R28" s="8">
        <v>0</v>
      </c>
      <c r="S28" s="8">
        <v>0</v>
      </c>
      <c r="T28" s="119"/>
      <c r="U28" s="158"/>
      <c r="V28" s="158"/>
      <c r="W28" s="159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30</v>
      </c>
      <c r="AI28" s="7">
        <f t="shared" si="26"/>
        <v>0</v>
      </c>
      <c r="AJ28" s="4">
        <f t="shared" ref="AJ28:AJ37" si="29">AD28</f>
        <v>0</v>
      </c>
      <c r="AK28" s="136" t="str">
        <f t="shared" ref="AK28:AK37" si="30">IF(AI28=0,"",(AJ28/AI28))</f>
        <v/>
      </c>
      <c r="AL28" s="137"/>
      <c r="AM28" s="33"/>
      <c r="AN28" s="90"/>
      <c r="AO28" s="90"/>
      <c r="AP28" s="90"/>
      <c r="AQ28" s="119"/>
      <c r="AR28" s="158"/>
      <c r="AS28" s="158"/>
      <c r="AT28" s="159"/>
    </row>
    <row r="29" spans="2:46" ht="15" customHeight="1" x14ac:dyDescent="0.3">
      <c r="B29" s="9">
        <v>42219</v>
      </c>
      <c r="C29" s="60" t="s">
        <v>72</v>
      </c>
      <c r="D29" s="58"/>
      <c r="E29" s="58">
        <v>5.5</v>
      </c>
      <c r="F29" s="58">
        <v>0</v>
      </c>
      <c r="G29" s="10">
        <v>15</v>
      </c>
      <c r="H29" s="4"/>
      <c r="I29" s="7">
        <f t="shared" ref="I29:I31" si="31">IF(G29="","",(SUM(E29+F29+Q29)))</f>
        <v>5.5</v>
      </c>
      <c r="J29" s="6">
        <f>SUM(G$26:G29)</f>
        <v>31</v>
      </c>
      <c r="K29" s="6">
        <f t="shared" ref="K29:K31" si="32">E$4-J29</f>
        <v>-1</v>
      </c>
      <c r="L29" s="7">
        <f t="shared" ref="L29:L31" si="33">IF(G29="",0,T$26*(I29-F29-Q29))</f>
        <v>0</v>
      </c>
      <c r="M29" s="4">
        <f t="shared" ref="M29:M31" si="34">G29</f>
        <v>15</v>
      </c>
      <c r="N29" s="136" t="str">
        <f t="shared" ref="N29:N31" si="35">IF(L29=0,"",(M29/L29))</f>
        <v/>
      </c>
      <c r="O29" s="137"/>
      <c r="P29" s="33"/>
      <c r="Q29" s="58">
        <v>0</v>
      </c>
      <c r="R29" s="58">
        <v>0</v>
      </c>
      <c r="S29" s="58">
        <v>0</v>
      </c>
      <c r="T29" s="119"/>
      <c r="U29" s="158"/>
      <c r="V29" s="158"/>
      <c r="W29" s="159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30</v>
      </c>
      <c r="AI29" s="7">
        <f t="shared" si="26"/>
        <v>0</v>
      </c>
      <c r="AJ29" s="4">
        <f t="shared" si="29"/>
        <v>0</v>
      </c>
      <c r="AK29" s="136" t="str">
        <f t="shared" si="30"/>
        <v/>
      </c>
      <c r="AL29" s="137"/>
      <c r="AM29" s="33"/>
      <c r="AN29" s="90"/>
      <c r="AO29" s="90"/>
      <c r="AP29" s="90"/>
      <c r="AQ29" s="119"/>
      <c r="AR29" s="158"/>
      <c r="AS29" s="158"/>
      <c r="AT29" s="159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31</v>
      </c>
      <c r="K30" s="6">
        <f t="shared" si="32"/>
        <v>-1</v>
      </c>
      <c r="L30" s="7">
        <f t="shared" si="33"/>
        <v>0</v>
      </c>
      <c r="M30" s="4">
        <f t="shared" si="34"/>
        <v>0</v>
      </c>
      <c r="N30" s="136" t="str">
        <f t="shared" si="35"/>
        <v/>
      </c>
      <c r="O30" s="137"/>
      <c r="P30" s="33"/>
      <c r="Q30" s="58"/>
      <c r="R30" s="58"/>
      <c r="S30" s="58"/>
      <c r="T30" s="119"/>
      <c r="U30" s="158"/>
      <c r="V30" s="158"/>
      <c r="W30" s="159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30</v>
      </c>
      <c r="AI30" s="7">
        <f t="shared" si="26"/>
        <v>0</v>
      </c>
      <c r="AJ30" s="4">
        <f t="shared" si="29"/>
        <v>0</v>
      </c>
      <c r="AK30" s="136" t="str">
        <f t="shared" si="30"/>
        <v/>
      </c>
      <c r="AL30" s="137"/>
      <c r="AM30" s="33"/>
      <c r="AN30" s="90"/>
      <c r="AO30" s="90"/>
      <c r="AP30" s="90"/>
      <c r="AQ30" s="119"/>
      <c r="AR30" s="158"/>
      <c r="AS30" s="158"/>
      <c r="AT30" s="159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31</v>
      </c>
      <c r="K31" s="6">
        <f t="shared" si="32"/>
        <v>-1</v>
      </c>
      <c r="L31" s="7">
        <f t="shared" si="33"/>
        <v>0</v>
      </c>
      <c r="M31" s="4">
        <f t="shared" si="34"/>
        <v>0</v>
      </c>
      <c r="N31" s="136" t="str">
        <f t="shared" si="35"/>
        <v/>
      </c>
      <c r="O31" s="137"/>
      <c r="P31" s="33"/>
      <c r="Q31" s="58"/>
      <c r="R31" s="58"/>
      <c r="S31" s="58"/>
      <c r="T31" s="119"/>
      <c r="U31" s="158"/>
      <c r="V31" s="158"/>
      <c r="W31" s="159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30</v>
      </c>
      <c r="AI31" s="7">
        <f t="shared" si="26"/>
        <v>0</v>
      </c>
      <c r="AJ31" s="4">
        <f t="shared" si="29"/>
        <v>0</v>
      </c>
      <c r="AK31" s="136" t="str">
        <f t="shared" si="30"/>
        <v/>
      </c>
      <c r="AL31" s="137"/>
      <c r="AM31" s="33"/>
      <c r="AN31" s="90"/>
      <c r="AO31" s="90"/>
      <c r="AP31" s="90"/>
      <c r="AQ31" s="119"/>
      <c r="AR31" s="158"/>
      <c r="AS31" s="158"/>
      <c r="AT31" s="159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31</v>
      </c>
      <c r="K32" s="6">
        <f t="shared" ref="K32" si="39">E$4-J32</f>
        <v>-1</v>
      </c>
      <c r="L32" s="7">
        <f t="shared" ref="L32" si="40">IF(G32="",0,T$26*(I32-F32-Q32))</f>
        <v>0</v>
      </c>
      <c r="M32" s="4">
        <f t="shared" ref="M32" si="41">G32</f>
        <v>0</v>
      </c>
      <c r="N32" s="136" t="str">
        <f t="shared" ref="N32" si="42">IF(L32=0,"",(M32/L32))</f>
        <v/>
      </c>
      <c r="O32" s="137"/>
      <c r="P32" s="33"/>
      <c r="Q32" s="58"/>
      <c r="R32" s="58"/>
      <c r="S32" s="58"/>
      <c r="T32" s="119"/>
      <c r="U32" s="158"/>
      <c r="V32" s="158"/>
      <c r="W32" s="159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30</v>
      </c>
      <c r="AI32" s="7">
        <f t="shared" si="26"/>
        <v>0</v>
      </c>
      <c r="AJ32" s="4">
        <f t="shared" si="29"/>
        <v>0</v>
      </c>
      <c r="AK32" s="136" t="str">
        <f t="shared" si="30"/>
        <v/>
      </c>
      <c r="AL32" s="137"/>
      <c r="AM32" s="33"/>
      <c r="AN32" s="90"/>
      <c r="AO32" s="90"/>
      <c r="AP32" s="90"/>
      <c r="AQ32" s="119"/>
      <c r="AR32" s="158"/>
      <c r="AS32" s="158"/>
      <c r="AT32" s="159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31</v>
      </c>
      <c r="K33" s="6">
        <f>E$4-J33</f>
        <v>-1</v>
      </c>
      <c r="L33" s="7">
        <f t="shared" si="24"/>
        <v>0</v>
      </c>
      <c r="M33" s="4">
        <f t="shared" si="27"/>
        <v>0</v>
      </c>
      <c r="N33" s="136" t="str">
        <f t="shared" si="28"/>
        <v/>
      </c>
      <c r="O33" s="137"/>
      <c r="P33" s="33"/>
      <c r="Q33" s="8"/>
      <c r="R33" s="8"/>
      <c r="S33" s="8"/>
      <c r="T33" s="119"/>
      <c r="U33" s="158"/>
      <c r="V33" s="158"/>
      <c r="W33" s="159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30</v>
      </c>
      <c r="AI33" s="7">
        <f t="shared" si="26"/>
        <v>0</v>
      </c>
      <c r="AJ33" s="4">
        <f t="shared" si="29"/>
        <v>0</v>
      </c>
      <c r="AK33" s="136" t="str">
        <f t="shared" si="30"/>
        <v/>
      </c>
      <c r="AL33" s="137"/>
      <c r="AM33" s="33"/>
      <c r="AN33" s="90"/>
      <c r="AO33" s="90"/>
      <c r="AP33" s="90"/>
      <c r="AQ33" s="119"/>
      <c r="AR33" s="158"/>
      <c r="AS33" s="158"/>
      <c r="AT33" s="159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31</v>
      </c>
      <c r="K34" s="6">
        <f t="shared" ref="K34:K38" si="45">E$4-J34</f>
        <v>-1</v>
      </c>
      <c r="L34" s="7">
        <f t="shared" si="24"/>
        <v>0</v>
      </c>
      <c r="M34" s="4">
        <f t="shared" si="27"/>
        <v>0</v>
      </c>
      <c r="N34" s="136" t="str">
        <f t="shared" si="28"/>
        <v/>
      </c>
      <c r="O34" s="137"/>
      <c r="P34" s="33"/>
      <c r="Q34" s="8"/>
      <c r="R34" s="8"/>
      <c r="S34" s="8"/>
      <c r="T34" s="119"/>
      <c r="U34" s="158"/>
      <c r="V34" s="158"/>
      <c r="W34" s="159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30</v>
      </c>
      <c r="AI34" s="7">
        <f t="shared" si="26"/>
        <v>0</v>
      </c>
      <c r="AJ34" s="4">
        <f t="shared" si="29"/>
        <v>0</v>
      </c>
      <c r="AK34" s="136" t="str">
        <f t="shared" si="30"/>
        <v/>
      </c>
      <c r="AL34" s="137"/>
      <c r="AM34" s="33"/>
      <c r="AN34" s="90"/>
      <c r="AO34" s="90"/>
      <c r="AP34" s="90"/>
      <c r="AQ34" s="119"/>
      <c r="AR34" s="158"/>
      <c r="AS34" s="158"/>
      <c r="AT34" s="159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31</v>
      </c>
      <c r="K35" s="6">
        <f t="shared" si="45"/>
        <v>-1</v>
      </c>
      <c r="L35" s="7">
        <f t="shared" si="24"/>
        <v>0</v>
      </c>
      <c r="M35" s="4">
        <f t="shared" si="27"/>
        <v>0</v>
      </c>
      <c r="N35" s="136" t="str">
        <f t="shared" si="28"/>
        <v/>
      </c>
      <c r="O35" s="137"/>
      <c r="P35" s="33"/>
      <c r="Q35" s="8"/>
      <c r="R35" s="8"/>
      <c r="S35" s="8"/>
      <c r="T35" s="119"/>
      <c r="U35" s="158"/>
      <c r="V35" s="158"/>
      <c r="W35" s="159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30</v>
      </c>
      <c r="AI35" s="7">
        <f t="shared" si="26"/>
        <v>0</v>
      </c>
      <c r="AJ35" s="4">
        <f t="shared" si="29"/>
        <v>0</v>
      </c>
      <c r="AK35" s="136" t="str">
        <f t="shared" si="30"/>
        <v/>
      </c>
      <c r="AL35" s="137"/>
      <c r="AM35" s="33"/>
      <c r="AN35" s="90"/>
      <c r="AO35" s="90"/>
      <c r="AP35" s="90"/>
      <c r="AQ35" s="119"/>
      <c r="AR35" s="158"/>
      <c r="AS35" s="158"/>
      <c r="AT35" s="159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31</v>
      </c>
      <c r="K36" s="6">
        <f t="shared" si="45"/>
        <v>-1</v>
      </c>
      <c r="L36" s="7">
        <f t="shared" si="24"/>
        <v>0</v>
      </c>
      <c r="M36" s="4">
        <f t="shared" si="27"/>
        <v>0</v>
      </c>
      <c r="N36" s="136" t="str">
        <f t="shared" si="28"/>
        <v/>
      </c>
      <c r="O36" s="137"/>
      <c r="P36" s="33"/>
      <c r="Q36" s="30"/>
      <c r="R36" s="30"/>
      <c r="S36" s="30"/>
      <c r="T36" s="119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30</v>
      </c>
      <c r="AI36" s="7">
        <f t="shared" si="26"/>
        <v>0</v>
      </c>
      <c r="AJ36" s="4">
        <f t="shared" si="29"/>
        <v>0</v>
      </c>
      <c r="AK36" s="136" t="str">
        <f t="shared" si="30"/>
        <v/>
      </c>
      <c r="AL36" s="137"/>
      <c r="AM36" s="33"/>
      <c r="AN36" s="30"/>
      <c r="AO36" s="30"/>
      <c r="AP36" s="30"/>
      <c r="AQ36" s="119"/>
      <c r="AR36" s="158"/>
      <c r="AS36" s="158"/>
      <c r="AT36" s="159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31</v>
      </c>
      <c r="K37" s="6">
        <f t="shared" si="45"/>
        <v>-1</v>
      </c>
      <c r="L37" s="7">
        <f t="shared" si="24"/>
        <v>0</v>
      </c>
      <c r="M37" s="4">
        <f t="shared" si="27"/>
        <v>0</v>
      </c>
      <c r="N37" s="136" t="str">
        <f t="shared" si="28"/>
        <v/>
      </c>
      <c r="O37" s="137"/>
      <c r="P37" s="33"/>
      <c r="Q37" s="30"/>
      <c r="R37" s="30"/>
      <c r="S37" s="30"/>
      <c r="T37" s="119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30</v>
      </c>
      <c r="AI37" s="7">
        <f t="shared" si="26"/>
        <v>0</v>
      </c>
      <c r="AJ37" s="4">
        <f t="shared" si="29"/>
        <v>0</v>
      </c>
      <c r="AK37" s="136" t="str">
        <f t="shared" si="30"/>
        <v/>
      </c>
      <c r="AL37" s="137"/>
      <c r="AM37" s="33"/>
      <c r="AN37" s="30"/>
      <c r="AO37" s="30"/>
      <c r="AP37" s="30"/>
      <c r="AQ37" s="119"/>
      <c r="AR37" s="158"/>
      <c r="AS37" s="158"/>
      <c r="AT37" s="159"/>
    </row>
    <row r="38" spans="2:46" ht="15" customHeight="1" x14ac:dyDescent="0.3">
      <c r="B38" s="141" t="s">
        <v>20</v>
      </c>
      <c r="C38" s="142"/>
      <c r="D38" s="53"/>
      <c r="E38" s="63">
        <f t="shared" ref="E38:F38" si="47">SUM(E27:E37)</f>
        <v>11.5</v>
      </c>
      <c r="F38" s="63">
        <f t="shared" si="47"/>
        <v>1</v>
      </c>
      <c r="G38" s="63">
        <f>SUM(G27:G37)</f>
        <v>31</v>
      </c>
      <c r="H38" s="84"/>
      <c r="I38" s="86">
        <f t="shared" ref="I38" si="48">IF(G38="","",(SUM(E38+F38+Q38)))</f>
        <v>12.5</v>
      </c>
      <c r="J38" s="85">
        <f>J37</f>
        <v>31</v>
      </c>
      <c r="K38" s="85">
        <f t="shared" si="45"/>
        <v>-1</v>
      </c>
      <c r="L38" s="86">
        <f>SUM(L27:L37)</f>
        <v>0</v>
      </c>
      <c r="M38" s="84">
        <f>SUM(M27:M37)</f>
        <v>31</v>
      </c>
      <c r="N38" s="143" t="e">
        <f>SUM(M38/L38)</f>
        <v>#DIV/0!</v>
      </c>
      <c r="O38" s="144"/>
      <c r="P38" s="87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30</v>
      </c>
      <c r="AI38" s="86">
        <f>SUM(AI27:AI37)</f>
        <v>0</v>
      </c>
      <c r="AJ38" s="84">
        <f>SUM(AJ27:AJ37)</f>
        <v>0</v>
      </c>
      <c r="AK38" s="143" t="e">
        <f>SUM(AJ38/AI38)</f>
        <v>#DIV/0!</v>
      </c>
      <c r="AL38" s="144"/>
      <c r="AM38" s="87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" thickBot="1" x14ac:dyDescent="0.35">
      <c r="B39" s="148" t="s">
        <v>69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100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 x14ac:dyDescent="0.3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30</v>
      </c>
      <c r="L40" s="155" t="s">
        <v>55</v>
      </c>
      <c r="M40" s="156"/>
      <c r="N40" s="155"/>
      <c r="O40" s="157"/>
      <c r="P40" s="70"/>
      <c r="Q40" s="70"/>
      <c r="R40" s="70" t="s">
        <v>66</v>
      </c>
      <c r="S40" s="71"/>
      <c r="T40" s="75"/>
      <c r="U40" s="74"/>
      <c r="V40" s="56">
        <f>SUM(F41:F51)</f>
        <v>1.5</v>
      </c>
      <c r="W40" s="57">
        <f>U40/V40</f>
        <v>0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30</v>
      </c>
      <c r="AI40" s="155" t="s">
        <v>55</v>
      </c>
      <c r="AJ40" s="156"/>
      <c r="AK40" s="155"/>
      <c r="AL40" s="157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>
        <v>42219</v>
      </c>
      <c r="C41" s="37" t="s">
        <v>72</v>
      </c>
      <c r="D41" s="30"/>
      <c r="E41" s="30">
        <v>0.5</v>
      </c>
      <c r="F41" s="31">
        <v>1.5</v>
      </c>
      <c r="G41" s="32">
        <v>2</v>
      </c>
      <c r="H41" s="4" t="e">
        <f>IF(G41="","",(IF(#REF!=0,"",(#REF!*G41*#REF!))))</f>
        <v>#REF!</v>
      </c>
      <c r="I41" s="5">
        <f t="shared" ref="I41:I51" si="51">IF(G41="","",(SUM(E41+F41+Q41)))</f>
        <v>2</v>
      </c>
      <c r="J41" s="6">
        <f>SUM(G$40:G41)</f>
        <v>2</v>
      </c>
      <c r="K41" s="6">
        <f>E$4-J41</f>
        <v>28</v>
      </c>
      <c r="L41" s="7">
        <f t="shared" ref="L41:L51" si="52">IF(G41="",0,T$26*(I41-F41-Q41))</f>
        <v>0</v>
      </c>
      <c r="M41" s="4">
        <f>G41</f>
        <v>2</v>
      </c>
      <c r="N41" s="136" t="str">
        <f>IF(L41=0,"",(M41/L41))</f>
        <v/>
      </c>
      <c r="O41" s="137"/>
      <c r="P41" s="33"/>
      <c r="Q41" s="30">
        <v>0</v>
      </c>
      <c r="R41" s="30">
        <v>0</v>
      </c>
      <c r="S41" s="30">
        <v>0</v>
      </c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30</v>
      </c>
      <c r="AI41" s="7">
        <f t="shared" ref="AI41:AI51" si="54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 x14ac:dyDescent="0.3">
      <c r="B42" s="29">
        <v>42219</v>
      </c>
      <c r="C42" s="37" t="s">
        <v>73</v>
      </c>
      <c r="D42" s="30"/>
      <c r="E42" s="30">
        <v>8</v>
      </c>
      <c r="F42" s="34">
        <v>0</v>
      </c>
      <c r="G42" s="32">
        <v>27</v>
      </c>
      <c r="H42" s="4" t="e">
        <f>IF(G42="","",(IF(#REF!=0,"",(#REF!*G42*#REF!))))</f>
        <v>#REF!</v>
      </c>
      <c r="I42" s="5">
        <f t="shared" si="51"/>
        <v>8</v>
      </c>
      <c r="J42" s="6">
        <f>SUM(G$40:G42)</f>
        <v>29</v>
      </c>
      <c r="K42" s="6">
        <f>E$4-J42</f>
        <v>1</v>
      </c>
      <c r="L42" s="7">
        <f t="shared" si="52"/>
        <v>0</v>
      </c>
      <c r="M42" s="4">
        <f t="shared" ref="M42:M51" si="55">G42</f>
        <v>27</v>
      </c>
      <c r="N42" s="136" t="str">
        <f t="shared" ref="N42:N51" si="56">IF(L42=0,"",(M42/L42))</f>
        <v/>
      </c>
      <c r="O42" s="137"/>
      <c r="P42" s="33"/>
      <c r="Q42" s="30">
        <v>0</v>
      </c>
      <c r="R42" s="30">
        <v>0</v>
      </c>
      <c r="S42" s="30">
        <v>0</v>
      </c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30</v>
      </c>
      <c r="AI42" s="7">
        <f t="shared" si="54"/>
        <v>0</v>
      </c>
      <c r="AJ42" s="4">
        <f t="shared" ref="AJ42:AJ51" si="57">AD42</f>
        <v>0</v>
      </c>
      <c r="AK42" s="136" t="str">
        <f t="shared" ref="AK42:AK51" si="58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 x14ac:dyDescent="0.3">
      <c r="B43" s="29">
        <v>42220</v>
      </c>
      <c r="C43" s="37" t="s">
        <v>74</v>
      </c>
      <c r="D43" s="30"/>
      <c r="E43" s="30">
        <v>0.1</v>
      </c>
      <c r="F43" s="30">
        <v>0</v>
      </c>
      <c r="G43" s="32">
        <v>1</v>
      </c>
      <c r="H43" s="4"/>
      <c r="I43" s="5">
        <f t="shared" ref="I43:I45" si="59">IF(G43="","",(SUM(E43+F43+Q43)))</f>
        <v>0.1</v>
      </c>
      <c r="J43" s="6">
        <f>SUM(G$40:G43)</f>
        <v>30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1</v>
      </c>
      <c r="N43" s="136" t="str">
        <f t="shared" ref="N43:N45" si="63">IF(L43=0,"",(M43/L43))</f>
        <v/>
      </c>
      <c r="O43" s="137"/>
      <c r="P43" s="33"/>
      <c r="Q43" s="30">
        <v>0</v>
      </c>
      <c r="R43" s="30">
        <v>0</v>
      </c>
      <c r="S43" s="30">
        <v>0</v>
      </c>
      <c r="T43" s="247" t="s">
        <v>76</v>
      </c>
      <c r="U43" s="248"/>
      <c r="V43" s="248"/>
      <c r="W43" s="24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30</v>
      </c>
      <c r="AI43" s="7">
        <f t="shared" si="54"/>
        <v>0</v>
      </c>
      <c r="AJ43" s="4">
        <f t="shared" si="57"/>
        <v>0</v>
      </c>
      <c r="AK43" s="136" t="str">
        <f t="shared" si="58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30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36" t="str">
        <f t="shared" si="63"/>
        <v/>
      </c>
      <c r="O44" s="137"/>
      <c r="P44" s="33"/>
      <c r="Q44" s="30"/>
      <c r="R44" s="30"/>
      <c r="S44" s="30"/>
      <c r="T44" s="138" t="s">
        <v>77</v>
      </c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30</v>
      </c>
      <c r="AI44" s="7">
        <f t="shared" si="54"/>
        <v>0</v>
      </c>
      <c r="AJ44" s="4">
        <f t="shared" si="57"/>
        <v>0</v>
      </c>
      <c r="AK44" s="136" t="str">
        <f t="shared" si="58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30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36" t="str">
        <f t="shared" si="63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30</v>
      </c>
      <c r="AI45" s="7">
        <f t="shared" si="54"/>
        <v>0</v>
      </c>
      <c r="AJ45" s="4">
        <f t="shared" si="57"/>
        <v>0</v>
      </c>
      <c r="AK45" s="136" t="str">
        <f t="shared" si="58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30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36" t="str">
        <f t="shared" si="56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30</v>
      </c>
      <c r="AI46" s="7">
        <f t="shared" si="54"/>
        <v>0</v>
      </c>
      <c r="AJ46" s="4">
        <f t="shared" si="57"/>
        <v>0</v>
      </c>
      <c r="AK46" s="136" t="str">
        <f t="shared" si="58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30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36" t="str">
        <f t="shared" si="56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30</v>
      </c>
      <c r="AI47" s="7">
        <f t="shared" si="54"/>
        <v>0</v>
      </c>
      <c r="AJ47" s="4">
        <f t="shared" si="57"/>
        <v>0</v>
      </c>
      <c r="AK47" s="136" t="str">
        <f t="shared" si="58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30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36" t="str">
        <f t="shared" ref="N48" si="72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30</v>
      </c>
      <c r="AI48" s="7">
        <f t="shared" si="54"/>
        <v>0</v>
      </c>
      <c r="AJ48" s="4">
        <f t="shared" si="57"/>
        <v>0</v>
      </c>
      <c r="AK48" s="136" t="str">
        <f t="shared" si="58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30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36" t="str">
        <f t="shared" si="56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30</v>
      </c>
      <c r="AI49" s="7">
        <f t="shared" si="54"/>
        <v>0</v>
      </c>
      <c r="AJ49" s="4">
        <f t="shared" si="57"/>
        <v>0</v>
      </c>
      <c r="AK49" s="136" t="str">
        <f t="shared" si="58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30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36" t="str">
        <f t="shared" si="56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30</v>
      </c>
      <c r="AI50" s="7">
        <f t="shared" si="54"/>
        <v>0</v>
      </c>
      <c r="AJ50" s="4">
        <f t="shared" si="57"/>
        <v>0</v>
      </c>
      <c r="AK50" s="136" t="str">
        <f t="shared" si="58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30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36" t="str">
        <f t="shared" si="56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30</v>
      </c>
      <c r="AI51" s="7">
        <f t="shared" si="54"/>
        <v>0</v>
      </c>
      <c r="AJ51" s="4">
        <f t="shared" si="57"/>
        <v>0</v>
      </c>
      <c r="AK51" s="136" t="str">
        <f t="shared" si="58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 x14ac:dyDescent="0.3">
      <c r="B52" s="141" t="s">
        <v>20</v>
      </c>
      <c r="C52" s="142"/>
      <c r="D52" s="53"/>
      <c r="E52" s="63">
        <f>SUM(E41:E51)</f>
        <v>8.6</v>
      </c>
      <c r="F52" s="63">
        <f>SUM(F41:F51)</f>
        <v>1.5</v>
      </c>
      <c r="G52" s="63">
        <f>SUM(G41:G51)</f>
        <v>30</v>
      </c>
      <c r="H52" s="84" t="e">
        <f>IF(G52="","",(IF(#REF!=0,"",(#REF!*G52*#REF!))))</f>
        <v>#REF!</v>
      </c>
      <c r="I52" s="86">
        <f t="shared" ref="I52" si="73">IF(G52="","",(SUM(E52+F52+Q52)))</f>
        <v>10.1</v>
      </c>
      <c r="J52" s="85">
        <f>J51</f>
        <v>30</v>
      </c>
      <c r="K52" s="85">
        <f t="shared" si="67"/>
        <v>0</v>
      </c>
      <c r="L52" s="86">
        <f>SUM(L41:L51)</f>
        <v>0</v>
      </c>
      <c r="M52" s="84">
        <f>SUM(M41:M51)</f>
        <v>30</v>
      </c>
      <c r="N52" s="143" t="e">
        <f>SUM(M52/L52)</f>
        <v>#DIV/0!</v>
      </c>
      <c r="O52" s="144"/>
      <c r="P52" s="87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30</v>
      </c>
      <c r="AI52" s="86">
        <f>SUM(AI41:AI51)</f>
        <v>0</v>
      </c>
      <c r="AJ52" s="84">
        <f>SUM(AJ41:AJ51)</f>
        <v>0</v>
      </c>
      <c r="AK52" s="143" t="e">
        <f>SUM(AJ52/AI52)</f>
        <v>#DIV/0!</v>
      </c>
      <c r="AL52" s="144"/>
      <c r="AM52" s="87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 x14ac:dyDescent="0.35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100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 x14ac:dyDescent="0.3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100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8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 x14ac:dyDescent="0.3">
      <c r="B56" s="121" t="s">
        <v>51</v>
      </c>
      <c r="C56" s="109"/>
      <c r="D56" s="109"/>
      <c r="E56" s="109"/>
      <c r="F56" s="110">
        <v>30</v>
      </c>
      <c r="G56" s="111"/>
      <c r="H56" s="2"/>
      <c r="I56" s="43">
        <v>1</v>
      </c>
      <c r="J56" s="122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3"/>
      <c r="P56" s="115"/>
      <c r="Q56" s="115"/>
      <c r="R56" s="243"/>
      <c r="S56" s="115"/>
      <c r="T56" s="243"/>
      <c r="U56" s="115"/>
      <c r="V56" s="115"/>
      <c r="W56" s="116"/>
      <c r="Y56" s="121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2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3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21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21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21" t="s">
        <v>49</v>
      </c>
      <c r="C58" s="109"/>
      <c r="D58" s="109"/>
      <c r="E58" s="109"/>
      <c r="F58" s="110">
        <f>G52</f>
        <v>30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75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31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/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31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/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40"/>
      <c r="C61" s="240"/>
      <c r="D61" s="240"/>
      <c r="E61" s="240"/>
      <c r="F61" s="241"/>
      <c r="G61" s="241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2015-08-19T18:58:41Z</dcterms:modified>
</cp:coreProperties>
</file>