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<sst xmlns="http://schemas.openxmlformats.org/spreadsheetml/2006/main" count="146" uniqueCount="73">
  <si>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</si>
  <si>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</si>
  <si>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</si>
  <si>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</si>
  <si>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</si>
  <si>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</si>
  <si>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</si>
  <si>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</si>
  <si>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</si>
  <si>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</si>
  <si>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</si>
  <si>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</si>
  <si>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</si>
  <si>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</si>
  <si>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</si>
  <si>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</si>
  <si>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</si>
  <si>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</si>
  <si>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</si>
  <si>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</si>
  <si>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</si>
  <si>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</si>
  <si>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</si>
  <si>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</si>
  <si>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</si>
  <si>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</si>
  <si>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</si>
  <si>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</si>
  <si>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</si>
  <si>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</si>
  <si>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</si>
  <si>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</si>
  <si>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</si>
  <si>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</si>
  <si>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</si>
  <si>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</si>
  <si>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</si>
  <si>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</si>
  <si>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</si>
  <si>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</si>
  <si>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</si>
  <si>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</si>
  <si>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</si>
  <si>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</si>
  <si>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</si>
  <si>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</si>
  <si>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</si>
  <si>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</si>
  <si>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</si>
  <si>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</si>
  <si>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</si>
  <si>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</si>
  <si>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</si>
  <si>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</si>
  <si>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</si>
  <si>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</si>
  <si>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</si>
  <si>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</si>
  <si>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</si>
  <si>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</si>
  <si>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</si>
  <si>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</si>
  <si>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103148-1</t>
  </si>
  <si>
    <t>A06201-0028</t>
  </si>
  <si>
    <t>Routing:        WASH &amp; PACK DEPT</t>
  </si>
  <si>
    <t>C</t>
  </si>
  <si>
    <t>MP</t>
  </si>
  <si>
    <t>Rpr torret &amp; chain</t>
  </si>
  <si>
    <t>Yes</t>
  </si>
  <si>
    <t>SR</t>
  </si>
  <si>
    <t>B&amp;S #16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</si>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</sst>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364866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>
        <v>499212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70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11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42081</v>
      </c>
      <c r="C13" s="30" t="s">
        <v>66</v>
      </c>
      <c r="D13" s="30"/>
      <c r="E13" s="30">
        <v>0</v>
      </c>
      <c r="F13" s="77">
        <v>1.5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42082</v>
      </c>
      <c r="C14" s="30" t="s">
        <v>66</v>
      </c>
      <c r="D14" s="30"/>
      <c r="E14" s="30">
        <v>0</v>
      </c>
      <c r="F14" s="78">
        <v>5</v>
      </c>
      <c r="G14" s="32">
        <v>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0</v>
      </c>
      <c r="K14" s="6">
        <f>E$4-J14</f>
        <v>100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>
        <v>1</v>
      </c>
      <c r="R14" s="30">
        <v>1</v>
      </c>
      <c r="S14" s="30">
        <v>0</v>
      </c>
      <c r="T14" s="166" t="s">
        <v>67</v>
      </c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42083</v>
      </c>
      <c r="C15" s="30" t="s">
        <v>66</v>
      </c>
      <c r="D15" s="30"/>
      <c r="E15" s="30">
        <v>3.5</v>
      </c>
      <c r="F15" s="78">
        <v>4.5</v>
      </c>
      <c r="G15" s="32">
        <v>25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25</v>
      </c>
      <c r="K15" s="6">
        <f>E$4-J15</f>
        <v>75</v>
      </c>
      <c r="L15" s="7">
        <f t="shared" si="1"/>
        <v>0</v>
      </c>
      <c r="M15" s="4">
        <f t="shared" si="4"/>
        <v>25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42084</v>
      </c>
      <c r="C16" s="35" t="s">
        <v>66</v>
      </c>
      <c r="D16" s="50"/>
      <c r="E16" s="50">
        <v>4</v>
      </c>
      <c r="F16" s="79">
        <v>0</v>
      </c>
      <c r="G16" s="10">
        <v>26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51</v>
      </c>
      <c r="K16" s="6">
        <f t="shared" ref="K16:K24" si="8">E$4-J16</f>
        <v>49</v>
      </c>
      <c r="L16" s="7">
        <f t="shared" si="1"/>
        <v>0</v>
      </c>
      <c r="M16" s="4">
        <f t="shared" si="4"/>
        <v>26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42086</v>
      </c>
      <c r="C17" s="35" t="s">
        <v>66</v>
      </c>
      <c r="D17" s="61"/>
      <c r="E17" s="61">
        <v>8</v>
      </c>
      <c r="F17" s="79">
        <v>0</v>
      </c>
      <c r="G17" s="10">
        <v>74</v>
      </c>
      <c r="H17" s="4"/>
      <c r="I17" s="5">
        <f t="shared" ref="I17" si="10">IF(G17="","",(SUM(E17+F17+Q17)))</f>
        <v>8</v>
      </c>
      <c r="J17" s="6">
        <f>SUM(G$12:G17)</f>
        <v>125</v>
      </c>
      <c r="K17" s="6">
        <f t="shared" ref="K17" si="11">E$4-J17</f>
        <v>-25</v>
      </c>
      <c r="L17" s="7">
        <f t="shared" ref="L17" si="12">IF(G17="",0,$T$12*(I17-F17-Q17))</f>
        <v>0</v>
      </c>
      <c r="M17" s="4">
        <f t="shared" ref="M17" si="13">G17</f>
        <v>74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42087</v>
      </c>
      <c r="C18" s="59" t="s">
        <v>66</v>
      </c>
      <c r="D18" s="61"/>
      <c r="E18" s="61">
        <v>1</v>
      </c>
      <c r="F18" s="79">
        <v>0</v>
      </c>
      <c r="G18" s="10">
        <v>9</v>
      </c>
      <c r="H18" s="4"/>
      <c r="I18" s="5">
        <f t="shared" ref="I18:I20" si="16">IF(G18="","",(SUM(E18+F18+Q18)))</f>
        <v>1</v>
      </c>
      <c r="J18" s="6">
        <f>SUM(G$12:G18)</f>
        <v>134</v>
      </c>
      <c r="K18" s="6">
        <f t="shared" ref="K18:K20" si="17">E$4-J18</f>
        <v>-34</v>
      </c>
      <c r="L18" s="7">
        <f t="shared" ref="L18:L20" si="18">IF(G18="",0,$T$12*(I18-F18-Q18))</f>
        <v>0</v>
      </c>
      <c r="M18" s="4">
        <f t="shared" ref="M18:M20" si="19">G18</f>
        <v>9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172" t="s">
        <v>71</v>
      </c>
      <c r="U18" s="173"/>
      <c r="V18" s="173"/>
      <c r="W18" s="174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134</v>
      </c>
      <c r="K19" s="6">
        <f t="shared" si="17"/>
        <v>-34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 t="s">
        <v>72</v>
      </c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134</v>
      </c>
      <c r="K20" s="6">
        <f t="shared" si="17"/>
        <v>-34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134</v>
      </c>
      <c r="K21" s="6">
        <f t="shared" si="8"/>
        <v>-34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134</v>
      </c>
      <c r="K22" s="6">
        <f t="shared" si="8"/>
        <v>-34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134</v>
      </c>
      <c r="K23" s="6">
        <f t="shared" si="8"/>
        <v>-34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16.5</v>
      </c>
      <c r="F24" s="62">
        <f>SUM(F13:F23)</f>
        <v>11</v>
      </c>
      <c r="G24" s="62">
        <f>SUM(G13:G23)</f>
        <v>134</v>
      </c>
      <c r="H24" s="81"/>
      <c r="I24" s="62">
        <f t="shared" si="0"/>
        <v>28.5</v>
      </c>
      <c r="J24" s="82">
        <f>J23</f>
        <v>134</v>
      </c>
      <c r="K24" s="82">
        <f t="shared" si="8"/>
        <v>-34</v>
      </c>
      <c r="L24" s="83">
        <f>SUM(L13:L23)</f>
        <v>0</v>
      </c>
      <c r="M24" s="81">
        <f>SUM(M13:M23)</f>
        <v>134</v>
      </c>
      <c r="N24" s="142" t="e">
        <f>SUM(M24/L24)</f>
        <v>#DIV/0!</v>
      </c>
      <c r="O24" s="143"/>
      <c r="P24" s="84"/>
      <c r="Q24" s="83">
        <f>SUM(Q13:Q23)</f>
        <v>1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135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1</v>
      </c>
      <c r="M56" s="114">
        <v>42083</v>
      </c>
      <c r="N56" s="114"/>
      <c r="O56" s="122">
        <v>0.45833333333333331</v>
      </c>
      <c r="P56" s="115"/>
      <c r="Q56" s="115"/>
      <c r="R56" s="240" t="s">
        <v>68</v>
      </c>
      <c r="S56" s="115"/>
      <c r="T56" s="240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1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134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2015-03-31T19:03:52Z</dcterms:modified>
</cp:coreProperties>
</file>