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H23" i="1"/>
  <c r="AG23" i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37" i="1" l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<sst xmlns="http://schemas.openxmlformats.org/spreadsheetml/2006/main" count="141" uniqueCount="73">
  <si>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</si>
  <si>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</si>
  <si>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</si>
  <si>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</si>
  <si>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</si>
  <si>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</si>
  <si>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</si>
  <si>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</si>
  <si>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</si>
  <si>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</si>
  <si>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</si>
  <si>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</si>
  <si>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</si>
  <si>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</si>
  <si>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</si>
  <si>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</si>
  <si>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</si>
  <si>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</si>
  <si>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</si>
  <si>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</si>
  <si>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</si>
  <si>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</si>
  <si>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</si>
  <si>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</si>
  <si>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</si>
  <si>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</si>
  <si>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</si>
  <si>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</si>
  <si>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</si>
  <si>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</si>
  <si>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</si>
  <si>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</si>
  <si>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</si>
  <si>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</si>
  <si>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</si>
  <si>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</si>
  <si>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</si>
  <si>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</si>
  <si>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</si>
  <si>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</si>
  <si>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</si>
  <si>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</si>
  <si>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</si>
  <si>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</si>
  <si>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</si>
  <si>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</si>
  <si>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</si>
  <si>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</si>
  <si>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</si>
  <si>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</si>
  <si>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</si>
  <si>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</si>
  <si>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</si>
  <si>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</si>
  <si>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</si>
  <si>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</si>
  <si>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</si>
  <si>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</si>
  <si>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</si>
  <si>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</si>
  <si>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</si>
  <si>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106205-1</t>
  </si>
  <si>
    <t>A</t>
  </si>
  <si>
    <t>B</t>
  </si>
  <si>
    <t>Machine #  OKUMA</t>
  </si>
  <si>
    <t>Machine # T42</t>
  </si>
  <si>
    <t>106205-999</t>
  </si>
  <si>
    <t>JO</t>
  </si>
  <si>
    <t>BA</t>
  </si>
  <si>
    <t>BJ</t>
  </si>
  <si>
    <t xml:space="preserve">Routing:   HOLD AT MACH     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</si>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</sst>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6" sqref="E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3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 x14ac:dyDescent="0.3">
      <c r="B3" s="147" t="s">
        <v>22</v>
      </c>
      <c r="C3" s="148"/>
      <c r="D3" s="24"/>
      <c r="E3" s="149">
        <v>375265</v>
      </c>
      <c r="F3" s="150"/>
      <c r="G3" s="151"/>
      <c r="H3" s="22"/>
      <c r="I3" s="25"/>
      <c r="J3" s="145" t="s">
        <v>25</v>
      </c>
      <c r="K3" s="146"/>
      <c r="L3" s="145" t="s">
        <v>66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 x14ac:dyDescent="0.3">
      <c r="B4" s="210" t="s">
        <v>23</v>
      </c>
      <c r="C4" s="191"/>
      <c r="D4" s="24"/>
      <c r="E4" s="189">
        <v>30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 x14ac:dyDescent="0.3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 x14ac:dyDescent="0.3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 x14ac:dyDescent="0.3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 x14ac:dyDescent="0.35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 x14ac:dyDescent="0.3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 x14ac:dyDescent="0.35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 x14ac:dyDescent="0.3">
      <c r="B12" s="164" t="s">
        <v>64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30</v>
      </c>
      <c r="L12" s="169" t="s">
        <v>55</v>
      </c>
      <c r="M12" s="170"/>
      <c r="N12" s="169"/>
      <c r="O12" s="171"/>
      <c r="P12" s="70"/>
      <c r="Q12" s="70"/>
      <c r="R12" s="70" t="s">
        <v>62</v>
      </c>
      <c r="S12" s="71"/>
      <c r="T12" s="72"/>
      <c r="U12" s="72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42226</v>
      </c>
      <c r="C13" s="30" t="s">
        <v>67</v>
      </c>
      <c r="D13" s="30"/>
      <c r="E13" s="30">
        <v>0</v>
      </c>
      <c r="F13" s="80">
        <v>0</v>
      </c>
      <c r="G13" s="32">
        <v>7</v>
      </c>
      <c r="H13" s="4" t="e">
        <f>IF(G13="","",(IF(#REF!=0,"",(#REF!*G13*#REF!))))</f>
        <v>#REF!</v>
      </c>
      <c r="I13" s="5">
        <f t="shared" ref="I13:I24" si="0">IF(G13="","",(SUM(E13+F13+Q13)))</f>
        <v>0</v>
      </c>
      <c r="J13" s="6">
        <f>SUM(G$12:G13)</f>
        <v>7</v>
      </c>
      <c r="K13" s="6">
        <f>E$4-J13</f>
        <v>23</v>
      </c>
      <c r="L13" s="7">
        <f t="shared" ref="L13:L23" si="1">IF(G13="",0,$T$12*(I13-F13-Q13))</f>
        <v>0</v>
      </c>
      <c r="M13" s="4">
        <f>G13</f>
        <v>7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 x14ac:dyDescent="0.3">
      <c r="B14" s="29">
        <v>42226</v>
      </c>
      <c r="C14" s="30" t="s">
        <v>68</v>
      </c>
      <c r="D14" s="30"/>
      <c r="E14" s="30">
        <v>3.5</v>
      </c>
      <c r="F14" s="81">
        <v>0</v>
      </c>
      <c r="G14" s="32">
        <v>13</v>
      </c>
      <c r="H14" s="4" t="e">
        <f>IF(G14="","",(IF(#REF!=0,"",(#REF!*G14*#REF!))))</f>
        <v>#REF!</v>
      </c>
      <c r="I14" s="5">
        <f t="shared" si="0"/>
        <v>3.5</v>
      </c>
      <c r="J14" s="6">
        <f>SUM(G$12:G14)</f>
        <v>20</v>
      </c>
      <c r="K14" s="6">
        <f>E$4-J14</f>
        <v>10</v>
      </c>
      <c r="L14" s="7">
        <f t="shared" si="1"/>
        <v>0</v>
      </c>
      <c r="M14" s="4">
        <f t="shared" ref="M14:M23" si="4">G14</f>
        <v>13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20</v>
      </c>
      <c r="K15" s="6">
        <f>E$4-J15</f>
        <v>10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20</v>
      </c>
      <c r="K16" s="6">
        <f t="shared" ref="K16:K24" si="8">E$4-J16</f>
        <v>10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20</v>
      </c>
      <c r="K17" s="6">
        <f t="shared" ref="K17" si="11">E$4-J17</f>
        <v>10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20</v>
      </c>
      <c r="K18" s="6">
        <f t="shared" ref="K18:K20" si="17">E$4-J18</f>
        <v>10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20</v>
      </c>
      <c r="K19" s="6">
        <f t="shared" si="17"/>
        <v>10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20</v>
      </c>
      <c r="K20" s="6">
        <f t="shared" si="17"/>
        <v>10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</v>
      </c>
      <c r="K21" s="6">
        <f t="shared" si="8"/>
        <v>10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</v>
      </c>
      <c r="K22" s="6">
        <f t="shared" si="8"/>
        <v>10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</v>
      </c>
      <c r="K23" s="6">
        <f t="shared" si="8"/>
        <v>10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3">
      <c r="B24" s="123" t="s">
        <v>20</v>
      </c>
      <c r="C24" s="124"/>
      <c r="D24" s="52"/>
      <c r="E24" s="62">
        <f>SUM(E13:E23)</f>
        <v>3.5</v>
      </c>
      <c r="F24" s="62">
        <f>SUM(F13:F23)</f>
        <v>0</v>
      </c>
      <c r="G24" s="62">
        <f>SUM(G13:G23)</f>
        <v>20</v>
      </c>
      <c r="H24" s="84"/>
      <c r="I24" s="62">
        <f t="shared" si="0"/>
        <v>3.5</v>
      </c>
      <c r="J24" s="85">
        <f>J23</f>
        <v>20</v>
      </c>
      <c r="K24" s="85">
        <f t="shared" si="8"/>
        <v>10</v>
      </c>
      <c r="L24" s="86">
        <f>SUM(L13:L23)</f>
        <v>0</v>
      </c>
      <c r="M24" s="84">
        <f>SUM(M13:M23)</f>
        <v>20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" thickBot="1" x14ac:dyDescent="0.35">
      <c r="B25" s="161" t="s">
        <v>70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3">
      <c r="B26" s="164" t="s">
        <v>65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30</v>
      </c>
      <c r="L26" s="169" t="s">
        <v>55</v>
      </c>
      <c r="M26" s="170"/>
      <c r="N26" s="169"/>
      <c r="O26" s="171"/>
      <c r="P26" s="70"/>
      <c r="Q26" s="70"/>
      <c r="R26" s="70" t="s">
        <v>63</v>
      </c>
      <c r="S26" s="71"/>
      <c r="T26" s="73"/>
      <c r="U26" s="74"/>
      <c r="V26" s="56">
        <f>SUM(F27:F37)</f>
        <v>2.5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42227</v>
      </c>
      <c r="C27" s="60" t="s">
        <v>69</v>
      </c>
      <c r="D27" s="8"/>
      <c r="E27" s="30">
        <v>3</v>
      </c>
      <c r="F27" s="31">
        <v>2.5</v>
      </c>
      <c r="G27" s="32">
        <v>7</v>
      </c>
      <c r="H27" s="4" t="e">
        <f>IF(G27="","",(IF(#REF!=0,"",(#REF!*G27*#REF!))))</f>
        <v>#REF!</v>
      </c>
      <c r="I27" s="7">
        <f t="shared" ref="I27:I37" si="23">IF(G27="","",(SUM(E27+F27+Q27)))</f>
        <v>5.5</v>
      </c>
      <c r="J27" s="6">
        <f>SUM(G$26:G27)</f>
        <v>7</v>
      </c>
      <c r="K27" s="6">
        <f>E$4-J27</f>
        <v>23</v>
      </c>
      <c r="L27" s="7">
        <f t="shared" ref="L27:L37" si="24">IF(G27="",0,T$26*(I27-F27-Q27))</f>
        <v>0</v>
      </c>
      <c r="M27" s="4">
        <f>G27</f>
        <v>7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 x14ac:dyDescent="0.3">
      <c r="B28" s="9">
        <v>42227</v>
      </c>
      <c r="C28" s="11" t="s">
        <v>67</v>
      </c>
      <c r="D28" s="8"/>
      <c r="E28" s="30">
        <v>4.5</v>
      </c>
      <c r="F28" s="34">
        <v>0</v>
      </c>
      <c r="G28" s="32">
        <v>13</v>
      </c>
      <c r="H28" s="4" t="e">
        <f>IF(G28="","",(IF(#REF!=0,"",(#REF!*G28*#REF!))))</f>
        <v>#REF!</v>
      </c>
      <c r="I28" s="7">
        <f t="shared" si="23"/>
        <v>4.5</v>
      </c>
      <c r="J28" s="6">
        <f>SUM(G$26:G28)</f>
        <v>20</v>
      </c>
      <c r="K28" s="6">
        <f>E$4-J28</f>
        <v>10</v>
      </c>
      <c r="L28" s="7">
        <f t="shared" si="24"/>
        <v>0</v>
      </c>
      <c r="M28" s="4">
        <f t="shared" ref="M28:M37" si="27">G28</f>
        <v>13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230" t="s">
        <v>71</v>
      </c>
      <c r="U28" s="231"/>
      <c r="V28" s="231"/>
      <c r="W28" s="232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20</v>
      </c>
      <c r="K29" s="6">
        <f t="shared" ref="K29:K31" si="32">E$4-J29</f>
        <v>10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 t="s">
        <v>72</v>
      </c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20</v>
      </c>
      <c r="K30" s="6">
        <f t="shared" si="32"/>
        <v>10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20</v>
      </c>
      <c r="K31" s="6">
        <f t="shared" si="32"/>
        <v>10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20</v>
      </c>
      <c r="K32" s="6">
        <f t="shared" ref="K32" si="39">E$4-J32</f>
        <v>10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20</v>
      </c>
      <c r="K33" s="6">
        <f>E$4-J33</f>
        <v>10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20</v>
      </c>
      <c r="K34" s="6">
        <f t="shared" ref="K34:K38" si="45">E$4-J34</f>
        <v>10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20</v>
      </c>
      <c r="K35" s="6">
        <f t="shared" si="45"/>
        <v>10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20</v>
      </c>
      <c r="K36" s="6">
        <f t="shared" si="45"/>
        <v>10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20</v>
      </c>
      <c r="K37" s="6">
        <f t="shared" si="45"/>
        <v>10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3" t="s">
        <v>20</v>
      </c>
      <c r="C38" s="124"/>
      <c r="D38" s="53"/>
      <c r="E38" s="63">
        <f t="shared" ref="E38:F38" si="47">SUM(E27:E37)</f>
        <v>7.5</v>
      </c>
      <c r="F38" s="63">
        <f t="shared" si="47"/>
        <v>2.5</v>
      </c>
      <c r="G38" s="63">
        <f>SUM(G27:G37)</f>
        <v>20</v>
      </c>
      <c r="H38" s="84"/>
      <c r="I38" s="86">
        <f t="shared" ref="I38" si="48">IF(G38="","",(SUM(E38+F38+Q38)))</f>
        <v>10</v>
      </c>
      <c r="J38" s="85">
        <f>J37</f>
        <v>20</v>
      </c>
      <c r="K38" s="85">
        <f t="shared" si="45"/>
        <v>10</v>
      </c>
      <c r="L38" s="86">
        <f>SUM(L27:L37)</f>
        <v>0</v>
      </c>
      <c r="M38" s="84">
        <f>SUM(M27:M37)</f>
        <v>20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 x14ac:dyDescent="0.35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3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30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3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5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3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3">
      <c r="B56" s="133" t="s">
        <v>51</v>
      </c>
      <c r="C56" s="134"/>
      <c r="D56" s="134"/>
      <c r="E56" s="134"/>
      <c r="F56" s="125">
        <v>20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3">
      <c r="B59" s="135" t="s">
        <v>48</v>
      </c>
      <c r="C59" s="136"/>
      <c r="D59" s="136"/>
      <c r="E59" s="136"/>
      <c r="F59" s="125">
        <f>G38</f>
        <v>20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5">
      <c r="B60" s="220" t="s">
        <v>47</v>
      </c>
      <c r="C60" s="221"/>
      <c r="D60" s="221"/>
      <c r="E60" s="221"/>
      <c r="F60" s="222">
        <f>G24</f>
        <v>20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2015-08-14T17:43:37Z</dcterms:modified>
</cp:coreProperties>
</file>