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I52" i="1" s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C57" i="1" s="1"/>
  <c r="AN24" i="1"/>
  <c r="AG24" i="1"/>
  <c r="AH24" i="1" s="1"/>
  <c r="AD24" i="1"/>
  <c r="AC60" i="1" s="1"/>
  <c r="AC24" i="1"/>
  <c r="AB24" i="1"/>
  <c r="AJ23" i="1"/>
  <c r="AI23" i="1"/>
  <c r="AK23" i="1" s="1"/>
  <c r="AH23" i="1"/>
  <c r="AG23" i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G52" i="1" l="1"/>
  <c r="AH52" i="1" s="1"/>
  <c r="AH37" i="1"/>
  <c r="AF38" i="1"/>
  <c r="AC59" i="1"/>
  <c r="AI24" i="1"/>
  <c r="AI38" i="1"/>
  <c r="AJ24" i="1"/>
  <c r="AJ38" i="1"/>
  <c r="AJ52" i="1"/>
  <c r="AK52" i="1" s="1"/>
  <c r="AK41" i="1"/>
  <c r="AK14" i="1"/>
  <c r="AK28" i="1"/>
  <c r="AF52" i="1"/>
  <c r="AF24" i="1"/>
  <c r="AE52" i="1"/>
  <c r="J23" i="1"/>
  <c r="AK38" i="1" l="1"/>
  <c r="AK24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<sst xmlns="http://schemas.openxmlformats.org/spreadsheetml/2006/main" count="141" uniqueCount="74">
  <si>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</si>
  <si>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</si>
  <si>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</si>
  <si>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</si>
  <si>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</si>
  <si>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</si>
  <si>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</si>
  <si>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</si>
  <si>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</si>
  <si>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</si>
  <si>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</si>
  <si>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</si>
  <si>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</si>
  <si>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</si>
  <si>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</si>
  <si>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</si>
  <si>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</si>
  <si>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</si>
  <si>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</si>
  <si>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</si>
  <si>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</si>
  <si>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</si>
  <si>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</si>
  <si>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</si>
  <si>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</si>
  <si>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</si>
  <si>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</si>
  <si>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</si>
  <si>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</si>
  <si>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</si>
  <si>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</si>
  <si>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</si>
  <si>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</si>
  <si>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</si>
  <si>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</si>
  <si>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</si>
  <si>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</si>
  <si>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</si>
  <si>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</si>
  <si>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</si>
  <si>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</si>
  <si>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</si>
  <si>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</si>
  <si>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</si>
  <si>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</si>
  <si>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</si>
  <si>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</si>
  <si>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</si>
  <si>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</si>
  <si>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</si>
  <si>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</si>
  <si>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</si>
  <si>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</si>
  <si>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</si>
  <si>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</si>
  <si>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</si>
  <si>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</si>
  <si>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</si>
  <si>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</si>
  <si>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</si>
  <si>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</si>
  <si>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106207-1</t>
  </si>
  <si>
    <t>Machine #  OKUMA</t>
  </si>
  <si>
    <t>Machine # T42</t>
  </si>
  <si>
    <t>A</t>
  </si>
  <si>
    <t>B</t>
  </si>
  <si>
    <t>106205-999</t>
  </si>
  <si>
    <t>Routing: Pack Dept.</t>
  </si>
  <si>
    <t>BJ</t>
  </si>
  <si>
    <t>Routing:        HOLD AT MACH</t>
  </si>
  <si>
    <t>BA</t>
  </si>
  <si>
    <t>JO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</si>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</sst>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G48" sqref="G48"/>
    </sheetView>
  </sheetViews>
  <sheetFormatPr defaultColWidth="9.109375" defaultRowHeight="14.4" x14ac:dyDescent="0.3"/>
  <cols>
    <col min="1" max="1" width="2.6640625" style="1" hidden="1" customWidth="1"/>
    <col min="2" max="2" width="9.4414062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100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7"/>
      <c r="AT1" s="20"/>
    </row>
    <row r="2" spans="2:46" ht="19.5" customHeight="1" x14ac:dyDescent="0.3">
      <c r="B2" s="225" t="s">
        <v>24</v>
      </c>
      <c r="C2" s="205"/>
      <c r="D2" s="21"/>
      <c r="E2" s="226" t="s">
        <v>61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6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 x14ac:dyDescent="0.3">
      <c r="B3" s="225" t="s">
        <v>22</v>
      </c>
      <c r="C3" s="205"/>
      <c r="D3" s="24"/>
      <c r="E3" s="226">
        <v>379987</v>
      </c>
      <c r="F3" s="227"/>
      <c r="G3" s="228"/>
      <c r="H3" s="22"/>
      <c r="I3" s="25"/>
      <c r="J3" s="204" t="s">
        <v>25</v>
      </c>
      <c r="K3" s="229"/>
      <c r="L3" s="204" t="s">
        <v>66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5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 x14ac:dyDescent="0.3">
      <c r="B4" s="207" t="s">
        <v>23</v>
      </c>
      <c r="C4" s="209"/>
      <c r="D4" s="24"/>
      <c r="E4" s="230">
        <v>30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5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 x14ac:dyDescent="0.3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 x14ac:dyDescent="0.3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7"/>
      <c r="N6" s="88"/>
      <c r="O6" s="88"/>
      <c r="P6" s="88"/>
      <c r="Q6" s="89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5" t="s">
        <v>60</v>
      </c>
      <c r="AP6" s="196"/>
      <c r="AQ6" s="196"/>
      <c r="AR6" s="196"/>
      <c r="AS6" s="196"/>
      <c r="AT6" s="197"/>
    </row>
    <row r="7" spans="2:46" ht="16.5" customHeight="1" x14ac:dyDescent="0.3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6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6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 x14ac:dyDescent="0.3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6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6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 x14ac:dyDescent="0.35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 x14ac:dyDescent="0.3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 x14ac:dyDescent="0.35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 x14ac:dyDescent="0.3">
      <c r="B12" s="151" t="s">
        <v>62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30</v>
      </c>
      <c r="L12" s="154" t="s">
        <v>55</v>
      </c>
      <c r="M12" s="155"/>
      <c r="N12" s="154"/>
      <c r="O12" s="156"/>
      <c r="P12" s="70"/>
      <c r="Q12" s="70"/>
      <c r="R12" s="70" t="s">
        <v>64</v>
      </c>
      <c r="S12" s="71"/>
      <c r="T12" s="72"/>
      <c r="U12" s="72">
        <v>4</v>
      </c>
      <c r="V12" s="54">
        <f>SUM(F13:F23)</f>
        <v>0.5</v>
      </c>
      <c r="W12" s="55">
        <f>U12/V12</f>
        <v>8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42226</v>
      </c>
      <c r="C13" s="30" t="s">
        <v>70</v>
      </c>
      <c r="D13" s="30"/>
      <c r="E13" s="30">
        <v>4</v>
      </c>
      <c r="F13" s="80">
        <v>0.5</v>
      </c>
      <c r="G13" s="32">
        <v>13</v>
      </c>
      <c r="H13" s="4" t="e">
        <f>IF(G13="","",(IF(#REF!=0,"",(#REF!*G13*#REF!))))</f>
        <v>#REF!</v>
      </c>
      <c r="I13" s="5">
        <f t="shared" ref="I13:I24" si="0">IF(G13="","",(SUM(E13+F13+Q13)))</f>
        <v>4.5</v>
      </c>
      <c r="J13" s="6">
        <f>SUM(G$12:G13)</f>
        <v>13</v>
      </c>
      <c r="K13" s="6">
        <f>E$4-J13</f>
        <v>17</v>
      </c>
      <c r="L13" s="7">
        <f t="shared" ref="L13:L23" si="1">IF(G13="",0,$T$12*(I13-F13-Q13))</f>
        <v>0</v>
      </c>
      <c r="M13" s="4">
        <f>G13</f>
        <v>13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 x14ac:dyDescent="0.3">
      <c r="B14" s="29">
        <v>42227</v>
      </c>
      <c r="C14" s="30" t="s">
        <v>68</v>
      </c>
      <c r="D14" s="30"/>
      <c r="E14" s="30">
        <v>0.5</v>
      </c>
      <c r="F14" s="81">
        <v>0</v>
      </c>
      <c r="G14" s="32">
        <v>2</v>
      </c>
      <c r="H14" s="4" t="e">
        <f>IF(G14="","",(IF(#REF!=0,"",(#REF!*G14*#REF!))))</f>
        <v>#REF!</v>
      </c>
      <c r="I14" s="5">
        <f t="shared" si="0"/>
        <v>0.5</v>
      </c>
      <c r="J14" s="6">
        <f>SUM(G$12:G14)</f>
        <v>15</v>
      </c>
      <c r="K14" s="6">
        <f>E$4-J14</f>
        <v>15</v>
      </c>
      <c r="L14" s="7">
        <f t="shared" si="1"/>
        <v>0</v>
      </c>
      <c r="M14" s="4">
        <f t="shared" ref="M14:M23" si="4">G14</f>
        <v>2</v>
      </c>
      <c r="N14" s="135" t="str">
        <f t="shared" ref="N14:N23" si="5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 x14ac:dyDescent="0.3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15</v>
      </c>
      <c r="K15" s="6">
        <f>E$4-J15</f>
        <v>15</v>
      </c>
      <c r="L15" s="7">
        <f t="shared" si="1"/>
        <v>0</v>
      </c>
      <c r="M15" s="4">
        <f t="shared" si="4"/>
        <v>0</v>
      </c>
      <c r="N15" s="135" t="str">
        <f t="shared" si="5"/>
        <v/>
      </c>
      <c r="O15" s="136"/>
      <c r="P15" s="33"/>
      <c r="Q15" s="8"/>
      <c r="R15" s="8"/>
      <c r="S15" s="8"/>
      <c r="T15" s="166"/>
      <c r="U15" s="167"/>
      <c r="V15" s="167"/>
      <c r="W15" s="16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90"/>
      <c r="AO15" s="90"/>
      <c r="AP15" s="90"/>
      <c r="AQ15" s="166"/>
      <c r="AR15" s="167"/>
      <c r="AS15" s="167"/>
      <c r="AT15" s="168"/>
    </row>
    <row r="16" spans="2:46" ht="15" customHeight="1" x14ac:dyDescent="0.3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15</v>
      </c>
      <c r="K16" s="6">
        <f t="shared" ref="K16:K24" si="8">E$4-J16</f>
        <v>15</v>
      </c>
      <c r="L16" s="7">
        <f t="shared" si="1"/>
        <v>0</v>
      </c>
      <c r="M16" s="4">
        <f t="shared" si="4"/>
        <v>0</v>
      </c>
      <c r="N16" s="135" t="str">
        <f t="shared" si="5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90"/>
      <c r="AO16" s="90"/>
      <c r="AP16" s="90"/>
      <c r="AQ16" s="166"/>
      <c r="AR16" s="167"/>
      <c r="AS16" s="167"/>
      <c r="AT16" s="168"/>
    </row>
    <row r="17" spans="2:46" ht="15" customHeight="1" x14ac:dyDescent="0.3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15</v>
      </c>
      <c r="K17" s="6">
        <f t="shared" ref="K17" si="11">E$4-J17</f>
        <v>15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90"/>
      <c r="AO17" s="90"/>
      <c r="AP17" s="90"/>
      <c r="AQ17" s="166"/>
      <c r="AR17" s="167"/>
      <c r="AS17" s="167"/>
      <c r="AT17" s="168"/>
    </row>
    <row r="18" spans="2:46" ht="15" customHeight="1" x14ac:dyDescent="0.3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15</v>
      </c>
      <c r="K18" s="6">
        <f t="shared" ref="K18:K20" si="17">E$4-J18</f>
        <v>15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 x14ac:dyDescent="0.3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15</v>
      </c>
      <c r="K19" s="6">
        <f t="shared" si="17"/>
        <v>15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 x14ac:dyDescent="0.3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15</v>
      </c>
      <c r="K20" s="6">
        <f t="shared" si="17"/>
        <v>15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 x14ac:dyDescent="0.3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15</v>
      </c>
      <c r="K21" s="6">
        <f t="shared" si="8"/>
        <v>15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90"/>
      <c r="AO21" s="90"/>
      <c r="AP21" s="90"/>
      <c r="AQ21" s="166"/>
      <c r="AR21" s="167"/>
      <c r="AS21" s="167"/>
      <c r="AT21" s="168"/>
    </row>
    <row r="22" spans="2:46" ht="15" customHeight="1" x14ac:dyDescent="0.3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15</v>
      </c>
      <c r="K22" s="6">
        <f t="shared" si="8"/>
        <v>15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90"/>
      <c r="AO22" s="90"/>
      <c r="AP22" s="90"/>
      <c r="AQ22" s="137"/>
      <c r="AR22" s="138"/>
      <c r="AS22" s="138"/>
      <c r="AT22" s="139"/>
    </row>
    <row r="23" spans="2:46" ht="15" customHeight="1" x14ac:dyDescent="0.3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15</v>
      </c>
      <c r="K23" s="6">
        <f t="shared" si="8"/>
        <v>15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90"/>
      <c r="AO23" s="90"/>
      <c r="AP23" s="90"/>
      <c r="AQ23" s="137"/>
      <c r="AR23" s="138"/>
      <c r="AS23" s="138"/>
      <c r="AT23" s="139"/>
    </row>
    <row r="24" spans="2:46" ht="15" customHeight="1" x14ac:dyDescent="0.3">
      <c r="B24" s="140" t="s">
        <v>20</v>
      </c>
      <c r="C24" s="141"/>
      <c r="D24" s="52"/>
      <c r="E24" s="62">
        <f>SUM(E13:E23)</f>
        <v>4.5</v>
      </c>
      <c r="F24" s="62">
        <f>SUM(F13:F23)</f>
        <v>0.5</v>
      </c>
      <c r="G24" s="62">
        <f>SUM(G13:G23)</f>
        <v>15</v>
      </c>
      <c r="H24" s="84"/>
      <c r="I24" s="62">
        <f t="shared" si="0"/>
        <v>5</v>
      </c>
      <c r="J24" s="85">
        <f>J23</f>
        <v>15</v>
      </c>
      <c r="K24" s="85">
        <f t="shared" si="8"/>
        <v>15</v>
      </c>
      <c r="L24" s="86">
        <f>SUM(L13:L23)</f>
        <v>0</v>
      </c>
      <c r="M24" s="84">
        <f>SUM(M13:M23)</f>
        <v>15</v>
      </c>
      <c r="N24" s="142" t="e">
        <f>SUM(M24/L24)</f>
        <v>#DIV/0!</v>
      </c>
      <c r="O24" s="143"/>
      <c r="P24" s="87"/>
      <c r="Q24" s="86">
        <f>SUM(Q13:Q23)</f>
        <v>0</v>
      </c>
      <c r="R24" s="86"/>
      <c r="S24" s="86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2" t="e">
        <f>SUM(AJ24/AI24)</f>
        <v>#DIV/0!</v>
      </c>
      <c r="AL24" s="143"/>
      <c r="AM24" s="87"/>
      <c r="AN24" s="86">
        <f>SUM(AN13:AN23)</f>
        <v>0</v>
      </c>
      <c r="AO24" s="86"/>
      <c r="AP24" s="86">
        <f>SUM(AP13:AP23)</f>
        <v>0</v>
      </c>
      <c r="AQ24" s="169"/>
      <c r="AR24" s="170"/>
      <c r="AS24" s="170"/>
      <c r="AT24" s="171"/>
    </row>
    <row r="25" spans="2:46" s="12" customFormat="1" ht="15" thickBot="1" x14ac:dyDescent="0.35">
      <c r="B25" s="241" t="s">
        <v>69</v>
      </c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3"/>
      <c r="X25" s="100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 x14ac:dyDescent="0.3">
      <c r="B26" s="151" t="s">
        <v>63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30</v>
      </c>
      <c r="L26" s="154" t="s">
        <v>55</v>
      </c>
      <c r="M26" s="155"/>
      <c r="N26" s="154"/>
      <c r="O26" s="156"/>
      <c r="P26" s="70"/>
      <c r="Q26" s="70"/>
      <c r="R26" s="70" t="s">
        <v>65</v>
      </c>
      <c r="S26" s="71"/>
      <c r="T26" s="73"/>
      <c r="U26" s="74">
        <v>3</v>
      </c>
      <c r="V26" s="56">
        <f>SUM(F27:F37)</f>
        <v>0.5</v>
      </c>
      <c r="W26" s="57">
        <f>U26/V26</f>
        <v>6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>
        <v>42227</v>
      </c>
      <c r="C27" s="60" t="s">
        <v>71</v>
      </c>
      <c r="D27" s="8"/>
      <c r="E27" s="30">
        <v>0.5</v>
      </c>
      <c r="F27" s="31">
        <v>0.5</v>
      </c>
      <c r="G27" s="32">
        <v>1</v>
      </c>
      <c r="H27" s="4" t="e">
        <f>IF(G27="","",(IF(#REF!=0,"",(#REF!*G27*#REF!))))</f>
        <v>#REF!</v>
      </c>
      <c r="I27" s="7">
        <f t="shared" ref="I27:I37" si="23">IF(G27="","",(SUM(E27+F27+Q27)))</f>
        <v>1</v>
      </c>
      <c r="J27" s="6">
        <f>SUM(G$26:G27)</f>
        <v>1</v>
      </c>
      <c r="K27" s="6">
        <f>E$4-J27</f>
        <v>29</v>
      </c>
      <c r="L27" s="7">
        <f t="shared" ref="L27:L37" si="24">IF(G27="",0,T$26*(I27-F27-Q27))</f>
        <v>0</v>
      </c>
      <c r="M27" s="4">
        <f>G27</f>
        <v>1</v>
      </c>
      <c r="N27" s="135" t="str">
        <f>IF(L27=0,"",(M27/L27))</f>
        <v/>
      </c>
      <c r="O27" s="136"/>
      <c r="P27" s="33"/>
      <c r="Q27" s="8">
        <v>0</v>
      </c>
      <c r="R27" s="8">
        <v>0</v>
      </c>
      <c r="S27" s="8">
        <v>0</v>
      </c>
      <c r="T27" s="163"/>
      <c r="U27" s="164"/>
      <c r="V27" s="164"/>
      <c r="W27" s="16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90"/>
      <c r="AO27" s="90"/>
      <c r="AP27" s="90"/>
      <c r="AQ27" s="163"/>
      <c r="AR27" s="164"/>
      <c r="AS27" s="164"/>
      <c r="AT27" s="165"/>
    </row>
    <row r="28" spans="2:46" ht="15" customHeight="1" x14ac:dyDescent="0.3">
      <c r="B28" s="9">
        <v>42227</v>
      </c>
      <c r="C28" s="11" t="s">
        <v>70</v>
      </c>
      <c r="D28" s="8"/>
      <c r="E28" s="30">
        <v>3.5</v>
      </c>
      <c r="F28" s="34">
        <v>0</v>
      </c>
      <c r="G28" s="32">
        <v>14</v>
      </c>
      <c r="H28" s="4" t="e">
        <f>IF(G28="","",(IF(#REF!=0,"",(#REF!*G28*#REF!))))</f>
        <v>#REF!</v>
      </c>
      <c r="I28" s="7">
        <f t="shared" si="23"/>
        <v>3.5</v>
      </c>
      <c r="J28" s="6">
        <f>SUM(G$26:G28)</f>
        <v>15</v>
      </c>
      <c r="K28" s="6">
        <f>E$4-J28</f>
        <v>15</v>
      </c>
      <c r="L28" s="7">
        <f t="shared" si="24"/>
        <v>0</v>
      </c>
      <c r="M28" s="4">
        <f t="shared" ref="M28:M37" si="27">G28</f>
        <v>14</v>
      </c>
      <c r="N28" s="135" t="str">
        <f t="shared" ref="N28:N37" si="28">IF(L28=0,"",(M28/L28))</f>
        <v/>
      </c>
      <c r="O28" s="136"/>
      <c r="P28" s="33"/>
      <c r="Q28" s="8">
        <v>0</v>
      </c>
      <c r="R28" s="8">
        <v>0</v>
      </c>
      <c r="S28" s="8">
        <v>0</v>
      </c>
      <c r="T28" s="163" t="s">
        <v>72</v>
      </c>
      <c r="U28" s="164"/>
      <c r="V28" s="164"/>
      <c r="W28" s="165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90"/>
      <c r="AO28" s="90"/>
      <c r="AP28" s="90"/>
      <c r="AQ28" s="119"/>
      <c r="AR28" s="157"/>
      <c r="AS28" s="157"/>
      <c r="AT28" s="158"/>
    </row>
    <row r="29" spans="2:46" ht="15" customHeight="1" x14ac:dyDescent="0.3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15</v>
      </c>
      <c r="K29" s="6">
        <f t="shared" ref="K29:K31" si="32">E$4-J29</f>
        <v>15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 t="s">
        <v>73</v>
      </c>
      <c r="U29" s="157"/>
      <c r="V29" s="157"/>
      <c r="W29" s="158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90"/>
      <c r="AO29" s="90"/>
      <c r="AP29" s="90"/>
      <c r="AQ29" s="119"/>
      <c r="AR29" s="157"/>
      <c r="AS29" s="157"/>
      <c r="AT29" s="158"/>
    </row>
    <row r="30" spans="2:46" ht="15" customHeight="1" x14ac:dyDescent="0.3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15</v>
      </c>
      <c r="K30" s="6">
        <f t="shared" si="32"/>
        <v>15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90"/>
      <c r="AO30" s="90"/>
      <c r="AP30" s="90"/>
      <c r="AQ30" s="119"/>
      <c r="AR30" s="157"/>
      <c r="AS30" s="157"/>
      <c r="AT30" s="158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15</v>
      </c>
      <c r="K31" s="6">
        <f t="shared" si="32"/>
        <v>15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90"/>
      <c r="AO31" s="90"/>
      <c r="AP31" s="90"/>
      <c r="AQ31" s="119"/>
      <c r="AR31" s="157"/>
      <c r="AS31" s="157"/>
      <c r="AT31" s="158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15</v>
      </c>
      <c r="K32" s="6">
        <f t="shared" ref="K32" si="39">E$4-J32</f>
        <v>15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90"/>
      <c r="AO32" s="90"/>
      <c r="AP32" s="90"/>
      <c r="AQ32" s="119"/>
      <c r="AR32" s="157"/>
      <c r="AS32" s="157"/>
      <c r="AT32" s="158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15</v>
      </c>
      <c r="K33" s="6">
        <f>E$4-J33</f>
        <v>15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90"/>
      <c r="AO33" s="90"/>
      <c r="AP33" s="90"/>
      <c r="AQ33" s="119"/>
      <c r="AR33" s="157"/>
      <c r="AS33" s="157"/>
      <c r="AT33" s="158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15</v>
      </c>
      <c r="K34" s="6">
        <f t="shared" ref="K34:K38" si="45">E$4-J34</f>
        <v>15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90"/>
      <c r="AO34" s="90"/>
      <c r="AP34" s="90"/>
      <c r="AQ34" s="119"/>
      <c r="AR34" s="157"/>
      <c r="AS34" s="157"/>
      <c r="AT34" s="158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15</v>
      </c>
      <c r="K35" s="6">
        <f t="shared" si="45"/>
        <v>15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90"/>
      <c r="AO35" s="90"/>
      <c r="AP35" s="90"/>
      <c r="AQ35" s="119"/>
      <c r="AR35" s="157"/>
      <c r="AS35" s="157"/>
      <c r="AT35" s="158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15</v>
      </c>
      <c r="K36" s="6">
        <f t="shared" si="45"/>
        <v>15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15</v>
      </c>
      <c r="K37" s="6">
        <f t="shared" si="45"/>
        <v>15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 x14ac:dyDescent="0.3">
      <c r="B38" s="140" t="s">
        <v>20</v>
      </c>
      <c r="C38" s="141"/>
      <c r="D38" s="53"/>
      <c r="E38" s="63">
        <f t="shared" ref="E38:F38" si="47">SUM(E27:E37)</f>
        <v>4</v>
      </c>
      <c r="F38" s="63">
        <f t="shared" si="47"/>
        <v>0.5</v>
      </c>
      <c r="G38" s="63">
        <f>SUM(G27:G37)</f>
        <v>15</v>
      </c>
      <c r="H38" s="84"/>
      <c r="I38" s="86">
        <f t="shared" ref="I38" si="48">IF(G38="","",(SUM(E38+F38+Q38)))</f>
        <v>4.5</v>
      </c>
      <c r="J38" s="85">
        <f>J37</f>
        <v>15</v>
      </c>
      <c r="K38" s="85">
        <f t="shared" si="45"/>
        <v>15</v>
      </c>
      <c r="L38" s="86">
        <f>SUM(L27:L37)</f>
        <v>0</v>
      </c>
      <c r="M38" s="84">
        <f>SUM(M27:M37)</f>
        <v>15</v>
      </c>
      <c r="N38" s="142" t="e">
        <f>SUM(M38/L38)</f>
        <v>#DIV/0!</v>
      </c>
      <c r="O38" s="143"/>
      <c r="P38" s="87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2" t="e">
        <f>SUM(AJ38/AI38)</f>
        <v>#DIV/0!</v>
      </c>
      <c r="AL38" s="143"/>
      <c r="AM38" s="87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" thickBot="1" x14ac:dyDescent="0.35">
      <c r="B39" s="147" t="s">
        <v>67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100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 x14ac:dyDescent="0.3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30</v>
      </c>
      <c r="L40" s="154" t="s">
        <v>55</v>
      </c>
      <c r="M40" s="155"/>
      <c r="N40" s="154"/>
      <c r="O40" s="156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30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30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30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30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30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30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30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30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30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30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30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 x14ac:dyDescent="0.3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30</v>
      </c>
      <c r="L52" s="86">
        <f>SUM(L41:L51)</f>
        <v>0</v>
      </c>
      <c r="M52" s="84">
        <f>SUM(M41:M51)</f>
        <v>0</v>
      </c>
      <c r="N52" s="142" t="e">
        <f>SUM(M52/L52)</f>
        <v>#DIV/0!</v>
      </c>
      <c r="O52" s="143"/>
      <c r="P52" s="87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2" t="e">
        <f>SUM(AJ52/AI52)</f>
        <v>#DIV/0!</v>
      </c>
      <c r="AL52" s="143"/>
      <c r="AM52" s="87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 x14ac:dyDescent="0.35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100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 x14ac:dyDescent="0.3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100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8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 x14ac:dyDescent="0.3">
      <c r="B56" s="108" t="s">
        <v>51</v>
      </c>
      <c r="C56" s="109"/>
      <c r="D56" s="109"/>
      <c r="E56" s="109"/>
      <c r="F56" s="110">
        <v>15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122"/>
      <c r="P56" s="115"/>
      <c r="Q56" s="115"/>
      <c r="R56" s="240"/>
      <c r="S56" s="115"/>
      <c r="T56" s="240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 x14ac:dyDescent="0.3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 x14ac:dyDescent="0.3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 x14ac:dyDescent="0.3">
      <c r="B59" s="117" t="s">
        <v>48</v>
      </c>
      <c r="C59" s="118"/>
      <c r="D59" s="118"/>
      <c r="E59" s="118"/>
      <c r="F59" s="110">
        <f>G38</f>
        <v>15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 x14ac:dyDescent="0.35">
      <c r="B60" s="102" t="s">
        <v>47</v>
      </c>
      <c r="C60" s="103"/>
      <c r="D60" s="103"/>
      <c r="E60" s="103"/>
      <c r="F60" s="104">
        <f>G24</f>
        <v>15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 x14ac:dyDescent="0.3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2014-08-11T12:28:54Z</cp:lastPrinted>
  <dcterms:created xsi:type="dcterms:W3CDTF">2014-06-10T19:48:08Z</dcterms:created>
  <dcterms:modified xsi:type="dcterms:W3CDTF">2015-08-19T18:58:20Z</dcterms:modified>
</cp:coreProperties>
</file>