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<sst xmlns="http://schemas.openxmlformats.org/spreadsheetml/2006/main" count="137" uniqueCount="68">
  <si>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</si>
  <si>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</si>
  <si>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</si>
  <si>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</si>
  <si>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</si>
  <si>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</si>
  <si>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</si>
  <si>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</si>
  <si>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</si>
  <si>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</si>
  <si>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</si>
  <si>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</si>
  <si>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</si>
  <si>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</si>
  <si>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</si>
  <si>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</si>
  <si>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</si>
  <si>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</si>
  <si>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</si>
  <si>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</si>
  <si>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</si>
  <si>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</si>
  <si>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</si>
  <si>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</si>
  <si>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</si>
  <si>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</si>
  <si>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</si>
  <si>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</si>
  <si>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</si>
  <si>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</si>
  <si>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</si>
  <si>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</si>
  <si>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</si>
  <si>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</si>
  <si>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</si>
  <si>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</si>
  <si>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</si>
  <si>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</si>
  <si>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</si>
  <si>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</si>
  <si>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</si>
  <si>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</si>
  <si>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</si>
  <si>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</si>
  <si>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</si>
  <si>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</si>
  <si>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</si>
  <si>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</si>
  <si>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</si>
  <si>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</si>
  <si>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</si>
  <si>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</si>
  <si>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</si>
  <si>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</si>
  <si>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</si>
  <si>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</si>
  <si>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</si>
  <si>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</si>
  <si>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</si>
  <si>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</si>
  <si>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</si>
  <si>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</si>
  <si>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106212-1</t>
  </si>
  <si>
    <t>A06201-0012</t>
  </si>
  <si>
    <t>JO</t>
  </si>
  <si>
    <t>BA</t>
  </si>
  <si>
    <t>JOB OUT</t>
  </si>
  <si>
    <t>No parts @ 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</si>
</sst>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4" sqref="B14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4"/>
      <c r="AT1" s="20"/>
    </row>
    <row r="2" spans="2:46" ht="19.5" customHeight="1">
      <c r="B2" s="147" t="s">
        <v>24</v>
      </c>
      <c r="C2" s="148"/>
      <c r="D2" s="21"/>
      <c r="E2" s="149" t="s">
        <v>62</v>
      </c>
      <c r="F2" s="150"/>
      <c r="G2" s="151"/>
      <c r="H2" s="22"/>
      <c r="I2" s="2"/>
      <c r="J2" s="145" t="s">
        <v>0</v>
      </c>
      <c r="K2" s="146"/>
      <c r="L2" s="23"/>
      <c r="M2" s="22"/>
      <c r="N2" s="22"/>
      <c r="O2" s="22"/>
      <c r="P2" s="22"/>
      <c r="Q2" s="22"/>
      <c r="R2" s="192" t="s">
        <v>45</v>
      </c>
      <c r="S2" s="193"/>
      <c r="T2" s="194"/>
      <c r="U2" s="145"/>
      <c r="V2" s="148"/>
      <c r="W2" s="186"/>
      <c r="Y2" s="147" t="s">
        <v>24</v>
      </c>
      <c r="Z2" s="148"/>
      <c r="AA2" s="93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92" t="s">
        <v>45</v>
      </c>
      <c r="AP2" s="193"/>
      <c r="AQ2" s="194"/>
      <c r="AR2" s="145"/>
      <c r="AS2" s="148"/>
      <c r="AT2" s="186"/>
    </row>
    <row r="3" spans="2:46" ht="19.5" customHeight="1">
      <c r="B3" s="147" t="s">
        <v>22</v>
      </c>
      <c r="C3" s="148"/>
      <c r="D3" s="24"/>
      <c r="E3" s="149">
        <v>363039</v>
      </c>
      <c r="F3" s="150"/>
      <c r="G3" s="151"/>
      <c r="H3" s="22"/>
      <c r="I3" s="25"/>
      <c r="J3" s="145" t="s">
        <v>25</v>
      </c>
      <c r="K3" s="146"/>
      <c r="L3" s="145" t="s">
        <v>63</v>
      </c>
      <c r="M3" s="148"/>
      <c r="N3" s="148"/>
      <c r="O3" s="146"/>
      <c r="P3" s="22"/>
      <c r="Q3" s="22"/>
      <c r="R3" s="195"/>
      <c r="S3" s="196"/>
      <c r="T3" s="197"/>
      <c r="U3" s="145"/>
      <c r="V3" s="148"/>
      <c r="W3" s="186"/>
      <c r="Y3" s="147" t="s">
        <v>22</v>
      </c>
      <c r="Z3" s="148"/>
      <c r="AA3" s="92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5"/>
      <c r="AP3" s="196"/>
      <c r="AQ3" s="197"/>
      <c r="AR3" s="145"/>
      <c r="AS3" s="148"/>
      <c r="AT3" s="186"/>
    </row>
    <row r="4" spans="2:46" ht="19.5" customHeight="1">
      <c r="B4" s="213" t="s">
        <v>23</v>
      </c>
      <c r="C4" s="194"/>
      <c r="D4" s="24"/>
      <c r="E4" s="192">
        <v>50</v>
      </c>
      <c r="F4" s="193"/>
      <c r="G4" s="194"/>
      <c r="H4" s="22"/>
      <c r="I4" s="26"/>
      <c r="J4" s="190"/>
      <c r="K4" s="190"/>
      <c r="L4" s="190"/>
      <c r="M4" s="190"/>
      <c r="N4" s="190"/>
      <c r="O4" s="190"/>
      <c r="P4" s="27"/>
      <c r="Q4" s="27"/>
      <c r="R4" s="198"/>
      <c r="S4" s="199"/>
      <c r="T4" s="200"/>
      <c r="U4" s="190"/>
      <c r="V4" s="190"/>
      <c r="W4" s="191"/>
      <c r="Y4" s="213" t="s">
        <v>23</v>
      </c>
      <c r="Z4" s="194"/>
      <c r="AA4" s="92"/>
      <c r="AB4" s="192"/>
      <c r="AC4" s="193"/>
      <c r="AD4" s="194"/>
      <c r="AE4" s="22"/>
      <c r="AF4" s="26"/>
      <c r="AG4" s="190"/>
      <c r="AH4" s="190"/>
      <c r="AI4" s="190"/>
      <c r="AJ4" s="190"/>
      <c r="AK4" s="190"/>
      <c r="AL4" s="190"/>
      <c r="AM4" s="27"/>
      <c r="AN4" s="27"/>
      <c r="AO4" s="198"/>
      <c r="AP4" s="199"/>
      <c r="AQ4" s="200"/>
      <c r="AR4" s="190"/>
      <c r="AS4" s="190"/>
      <c r="AT4" s="191"/>
    </row>
    <row r="5" spans="2:46" ht="6.75" customHeight="1">
      <c r="B5" s="222"/>
      <c r="C5" s="199"/>
      <c r="D5" s="199"/>
      <c r="E5" s="199"/>
      <c r="F5" s="199"/>
      <c r="G5" s="19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2"/>
      <c r="Z5" s="199"/>
      <c r="AA5" s="199"/>
      <c r="AB5" s="199"/>
      <c r="AC5" s="199"/>
      <c r="AD5" s="19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217" t="s">
        <v>56</v>
      </c>
      <c r="C6" s="218"/>
      <c r="D6" s="218"/>
      <c r="E6" s="219"/>
      <c r="F6" s="175"/>
      <c r="G6" s="176"/>
      <c r="H6" s="22"/>
      <c r="I6" s="26"/>
      <c r="J6" s="27"/>
      <c r="K6" s="27"/>
      <c r="L6" s="27"/>
      <c r="M6" s="74"/>
      <c r="N6" s="85"/>
      <c r="O6" s="85"/>
      <c r="P6" s="85"/>
      <c r="Q6" s="86"/>
      <c r="R6" s="187" t="s">
        <v>60</v>
      </c>
      <c r="S6" s="188"/>
      <c r="T6" s="188"/>
      <c r="U6" s="188"/>
      <c r="V6" s="188"/>
      <c r="W6" s="189"/>
      <c r="Y6" s="217" t="s">
        <v>56</v>
      </c>
      <c r="Z6" s="218"/>
      <c r="AA6" s="218"/>
      <c r="AB6" s="219"/>
      <c r="AC6" s="175"/>
      <c r="AD6" s="176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7" t="s">
        <v>60</v>
      </c>
      <c r="AP6" s="188"/>
      <c r="AQ6" s="188"/>
      <c r="AR6" s="188"/>
      <c r="AS6" s="188"/>
      <c r="AT6" s="189"/>
    </row>
    <row r="7" spans="2:46" ht="16.5" customHeight="1">
      <c r="B7" s="210" t="s">
        <v>46</v>
      </c>
      <c r="C7" s="211"/>
      <c r="D7" s="211"/>
      <c r="E7" s="211"/>
      <c r="F7" s="211"/>
      <c r="G7" s="211"/>
      <c r="H7" s="211"/>
      <c r="I7" s="211"/>
      <c r="J7" s="211"/>
      <c r="K7" s="211"/>
      <c r="L7" s="212"/>
      <c r="M7" s="73"/>
      <c r="N7" s="177"/>
      <c r="O7" s="178"/>
      <c r="P7" s="178"/>
      <c r="Q7" s="178"/>
      <c r="R7" s="201" t="s">
        <v>57</v>
      </c>
      <c r="S7" s="201"/>
      <c r="T7" s="201"/>
      <c r="U7" s="145"/>
      <c r="V7" s="148"/>
      <c r="W7" s="186"/>
      <c r="Y7" s="210" t="s">
        <v>46</v>
      </c>
      <c r="Z7" s="211"/>
      <c r="AA7" s="211"/>
      <c r="AB7" s="211"/>
      <c r="AC7" s="211"/>
      <c r="AD7" s="211"/>
      <c r="AE7" s="211"/>
      <c r="AF7" s="211"/>
      <c r="AG7" s="211"/>
      <c r="AH7" s="211"/>
      <c r="AI7" s="212"/>
      <c r="AJ7" s="73"/>
      <c r="AK7" s="177"/>
      <c r="AL7" s="178"/>
      <c r="AM7" s="178"/>
      <c r="AN7" s="178"/>
      <c r="AO7" s="201" t="s">
        <v>57</v>
      </c>
      <c r="AP7" s="201"/>
      <c r="AQ7" s="201"/>
      <c r="AR7" s="145"/>
      <c r="AS7" s="148"/>
      <c r="AT7" s="186"/>
    </row>
    <row r="8" spans="2:46" ht="16.5" customHeight="1">
      <c r="B8" s="213"/>
      <c r="C8" s="193"/>
      <c r="D8" s="193"/>
      <c r="E8" s="193"/>
      <c r="F8" s="193"/>
      <c r="G8" s="193"/>
      <c r="H8" s="193"/>
      <c r="I8" s="193"/>
      <c r="J8" s="193"/>
      <c r="K8" s="193"/>
      <c r="L8" s="194"/>
      <c r="M8" s="73"/>
      <c r="N8" s="177"/>
      <c r="O8" s="178"/>
      <c r="P8" s="178"/>
      <c r="Q8" s="178"/>
      <c r="R8" s="201" t="s">
        <v>58</v>
      </c>
      <c r="S8" s="201"/>
      <c r="T8" s="201"/>
      <c r="U8" s="145"/>
      <c r="V8" s="148"/>
      <c r="W8" s="186"/>
      <c r="Y8" s="213"/>
      <c r="Z8" s="193"/>
      <c r="AA8" s="193"/>
      <c r="AB8" s="193"/>
      <c r="AC8" s="193"/>
      <c r="AD8" s="193"/>
      <c r="AE8" s="193"/>
      <c r="AF8" s="193"/>
      <c r="AG8" s="193"/>
      <c r="AH8" s="193"/>
      <c r="AI8" s="194"/>
      <c r="AJ8" s="73"/>
      <c r="AK8" s="177"/>
      <c r="AL8" s="178"/>
      <c r="AM8" s="178"/>
      <c r="AN8" s="178"/>
      <c r="AO8" s="201" t="s">
        <v>58</v>
      </c>
      <c r="AP8" s="201"/>
      <c r="AQ8" s="201"/>
      <c r="AR8" s="145"/>
      <c r="AS8" s="148"/>
      <c r="AT8" s="186"/>
    </row>
    <row r="9" spans="2:46" ht="16.5" customHeight="1" thickBot="1">
      <c r="B9" s="214"/>
      <c r="C9" s="215"/>
      <c r="D9" s="215"/>
      <c r="E9" s="215"/>
      <c r="F9" s="215"/>
      <c r="G9" s="215"/>
      <c r="H9" s="215"/>
      <c r="I9" s="215"/>
      <c r="J9" s="215"/>
      <c r="K9" s="215"/>
      <c r="L9" s="216"/>
      <c r="M9" s="65"/>
      <c r="N9" s="208"/>
      <c r="O9" s="209"/>
      <c r="P9" s="209"/>
      <c r="Q9" s="209"/>
      <c r="R9" s="232" t="s">
        <v>59</v>
      </c>
      <c r="S9" s="232"/>
      <c r="T9" s="232"/>
      <c r="U9" s="205"/>
      <c r="V9" s="206"/>
      <c r="W9" s="207"/>
      <c r="Y9" s="214"/>
      <c r="Z9" s="215"/>
      <c r="AA9" s="215"/>
      <c r="AB9" s="215"/>
      <c r="AC9" s="215"/>
      <c r="AD9" s="215"/>
      <c r="AE9" s="215"/>
      <c r="AF9" s="215"/>
      <c r="AG9" s="215"/>
      <c r="AH9" s="215"/>
      <c r="AI9" s="216"/>
      <c r="AJ9" s="65"/>
      <c r="AK9" s="208"/>
      <c r="AL9" s="209"/>
      <c r="AM9" s="209"/>
      <c r="AN9" s="209"/>
      <c r="AO9" s="232" t="s">
        <v>59</v>
      </c>
      <c r="AP9" s="232"/>
      <c r="AQ9" s="232"/>
      <c r="AR9" s="205"/>
      <c r="AS9" s="206"/>
      <c r="AT9" s="207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82" t="s">
        <v>17</v>
      </c>
      <c r="O10" s="183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202" t="s">
        <v>19</v>
      </c>
      <c r="V10" s="154" t="s">
        <v>28</v>
      </c>
      <c r="W10" s="179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82" t="s">
        <v>17</v>
      </c>
      <c r="AL10" s="183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202" t="s">
        <v>19</v>
      </c>
      <c r="AS10" s="154" t="s">
        <v>28</v>
      </c>
      <c r="AT10" s="179" t="s">
        <v>29</v>
      </c>
    </row>
    <row r="11" spans="2:46" ht="30.75" customHeight="1" thickBot="1">
      <c r="B11" s="153"/>
      <c r="C11" s="155"/>
      <c r="D11" s="181"/>
      <c r="E11" s="181"/>
      <c r="F11" s="155"/>
      <c r="G11" s="181"/>
      <c r="H11" s="157"/>
      <c r="I11" s="157"/>
      <c r="J11" s="157"/>
      <c r="K11" s="157"/>
      <c r="L11" s="157"/>
      <c r="M11" s="157"/>
      <c r="N11" s="184"/>
      <c r="O11" s="185"/>
      <c r="P11" s="168"/>
      <c r="Q11" s="168"/>
      <c r="R11" s="168"/>
      <c r="S11" s="168"/>
      <c r="T11" s="168"/>
      <c r="U11" s="203"/>
      <c r="V11" s="204"/>
      <c r="W11" s="180"/>
      <c r="Y11" s="153"/>
      <c r="Z11" s="155"/>
      <c r="AA11" s="181"/>
      <c r="AB11" s="181"/>
      <c r="AC11" s="155"/>
      <c r="AD11" s="181"/>
      <c r="AE11" s="157"/>
      <c r="AF11" s="157"/>
      <c r="AG11" s="157"/>
      <c r="AH11" s="157"/>
      <c r="AI11" s="157"/>
      <c r="AJ11" s="157"/>
      <c r="AK11" s="184"/>
      <c r="AL11" s="185"/>
      <c r="AM11" s="168"/>
      <c r="AN11" s="168"/>
      <c r="AO11" s="168"/>
      <c r="AP11" s="168"/>
      <c r="AQ11" s="168"/>
      <c r="AR11" s="203"/>
      <c r="AS11" s="204"/>
      <c r="AT11" s="180"/>
    </row>
    <row r="12" spans="2:46" ht="15" customHeight="1">
      <c r="B12" s="164" t="s">
        <v>61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50</v>
      </c>
      <c r="L12" s="172" t="s">
        <v>55</v>
      </c>
      <c r="M12" s="173"/>
      <c r="N12" s="172"/>
      <c r="O12" s="174"/>
      <c r="P12" s="67"/>
      <c r="Q12" s="67"/>
      <c r="R12" s="67"/>
      <c r="S12" s="68"/>
      <c r="T12" s="69"/>
      <c r="U12" s="69"/>
      <c r="V12" s="54">
        <f>SUM(F13:F23)</f>
        <v>3</v>
      </c>
      <c r="W12" s="55">
        <f>U12/V12</f>
        <v>0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72" t="s">
        <v>55</v>
      </c>
      <c r="AJ12" s="173"/>
      <c r="AK12" s="172"/>
      <c r="AL12" s="174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42065</v>
      </c>
      <c r="C13" s="30" t="s">
        <v>64</v>
      </c>
      <c r="D13" s="30"/>
      <c r="E13" s="30">
        <v>1.5</v>
      </c>
      <c r="F13" s="77">
        <v>3</v>
      </c>
      <c r="G13" s="32">
        <v>13</v>
      </c>
      <c r="H13" s="4" t="e">
        <f>IF(G13="","",(IF(#REF!=0,"",(#REF!*G13*#REF!))))</f>
        <v>#REF!</v>
      </c>
      <c r="I13" s="5">
        <f t="shared" ref="I13:I24" si="0">IF(G13="","",(SUM(E13+F13+Q13)))</f>
        <v>4.5</v>
      </c>
      <c r="J13" s="6">
        <f>SUM(G$12:G13)</f>
        <v>13</v>
      </c>
      <c r="K13" s="6">
        <f>E$4-J13</f>
        <v>37</v>
      </c>
      <c r="L13" s="7">
        <f t="shared" ref="L13:L23" si="1">IF(G13="",0,$T$12*(I13-F13-Q13))</f>
        <v>0</v>
      </c>
      <c r="M13" s="4">
        <f>G13</f>
        <v>13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0</v>
      </c>
      <c r="T13" s="107"/>
      <c r="U13" s="108"/>
      <c r="V13" s="108"/>
      <c r="W13" s="109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169"/>
      <c r="AR13" s="170"/>
      <c r="AS13" s="170"/>
      <c r="AT13" s="171"/>
    </row>
    <row r="14" spans="2:46" ht="15" customHeight="1">
      <c r="B14" s="29">
        <v>42065</v>
      </c>
      <c r="C14" s="30" t="s">
        <v>65</v>
      </c>
      <c r="D14" s="30"/>
      <c r="E14" s="30">
        <v>7.5</v>
      </c>
      <c r="F14" s="78">
        <v>0</v>
      </c>
      <c r="G14" s="32">
        <v>41</v>
      </c>
      <c r="H14" s="4" t="e">
        <f>IF(G14="","",(IF(#REF!=0,"",(#REF!*G14*#REF!))))</f>
        <v>#REF!</v>
      </c>
      <c r="I14" s="5">
        <f t="shared" si="0"/>
        <v>7.5</v>
      </c>
      <c r="J14" s="6">
        <f>SUM(G$12:G14)</f>
        <v>54</v>
      </c>
      <c r="K14" s="6">
        <f>E$4-J14</f>
        <v>-4</v>
      </c>
      <c r="L14" s="7">
        <f t="shared" si="1"/>
        <v>0</v>
      </c>
      <c r="M14" s="4">
        <f t="shared" ref="M14:M23" si="4">G14</f>
        <v>41</v>
      </c>
      <c r="N14" s="110" t="str">
        <f t="shared" ref="N14:N23" si="5">IF(L14=0,"",(M14/L14))</f>
        <v/>
      </c>
      <c r="O14" s="111"/>
      <c r="P14" s="33"/>
      <c r="Q14" s="30">
        <v>0</v>
      </c>
      <c r="R14" s="30">
        <v>0</v>
      </c>
      <c r="S14" s="30">
        <v>0</v>
      </c>
      <c r="T14" s="169" t="s">
        <v>66</v>
      </c>
      <c r="U14" s="170"/>
      <c r="V14" s="170"/>
      <c r="W14" s="171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/>
      <c r="C15" s="30"/>
      <c r="D15" s="30"/>
      <c r="E15" s="30"/>
      <c r="F15" s="78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54</v>
      </c>
      <c r="K15" s="6">
        <f>E$4-J15</f>
        <v>-4</v>
      </c>
      <c r="L15" s="7">
        <f t="shared" si="1"/>
        <v>0</v>
      </c>
      <c r="M15" s="4">
        <f t="shared" si="4"/>
        <v>0</v>
      </c>
      <c r="N15" s="110" t="str">
        <f t="shared" si="5"/>
        <v/>
      </c>
      <c r="O15" s="111"/>
      <c r="P15" s="33"/>
      <c r="Q15" s="8"/>
      <c r="R15" s="8"/>
      <c r="S15" s="8"/>
      <c r="T15" s="107" t="s">
        <v>67</v>
      </c>
      <c r="U15" s="108"/>
      <c r="V15" s="108"/>
      <c r="W15" s="109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87"/>
      <c r="AO15" s="87"/>
      <c r="AP15" s="87"/>
      <c r="AQ15" s="107"/>
      <c r="AR15" s="108"/>
      <c r="AS15" s="108"/>
      <c r="AT15" s="109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54</v>
      </c>
      <c r="K16" s="6">
        <f t="shared" ref="K16:K24" si="8">E$4-J16</f>
        <v>-4</v>
      </c>
      <c r="L16" s="7">
        <f t="shared" si="1"/>
        <v>0</v>
      </c>
      <c r="M16" s="4">
        <f t="shared" si="4"/>
        <v>0</v>
      </c>
      <c r="N16" s="110" t="str">
        <f t="shared" si="5"/>
        <v/>
      </c>
      <c r="O16" s="111"/>
      <c r="P16" s="33"/>
      <c r="Q16" s="8"/>
      <c r="R16" s="8"/>
      <c r="S16" s="8"/>
      <c r="T16" s="107"/>
      <c r="U16" s="108"/>
      <c r="V16" s="108"/>
      <c r="W16" s="109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87"/>
      <c r="AO16" s="87"/>
      <c r="AP16" s="87"/>
      <c r="AQ16" s="107"/>
      <c r="AR16" s="108"/>
      <c r="AS16" s="108"/>
      <c r="AT16" s="109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54</v>
      </c>
      <c r="K17" s="6">
        <f t="shared" ref="K17" si="11">E$4-J17</f>
        <v>-4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87"/>
      <c r="AO17" s="87"/>
      <c r="AP17" s="87"/>
      <c r="AQ17" s="107"/>
      <c r="AR17" s="108"/>
      <c r="AS17" s="108"/>
      <c r="AT17" s="109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54</v>
      </c>
      <c r="K18" s="6">
        <f t="shared" ref="K18:K20" si="17">E$4-J18</f>
        <v>-4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54</v>
      </c>
      <c r="K19" s="6">
        <f t="shared" si="17"/>
        <v>-4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54</v>
      </c>
      <c r="K20" s="6">
        <f t="shared" si="17"/>
        <v>-4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54</v>
      </c>
      <c r="K21" s="6">
        <f t="shared" si="8"/>
        <v>-4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87"/>
      <c r="AO21" s="87"/>
      <c r="AP21" s="87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54</v>
      </c>
      <c r="K22" s="6">
        <f t="shared" si="8"/>
        <v>-4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87"/>
      <c r="AO22" s="87"/>
      <c r="AP22" s="87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54</v>
      </c>
      <c r="K23" s="6">
        <f t="shared" si="8"/>
        <v>-4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87"/>
      <c r="AO23" s="87"/>
      <c r="AP23" s="87"/>
      <c r="AQ23" s="112"/>
      <c r="AR23" s="113"/>
      <c r="AS23" s="113"/>
      <c r="AT23" s="114"/>
    </row>
    <row r="24" spans="2:46" ht="15" customHeight="1">
      <c r="B24" s="123" t="s">
        <v>20</v>
      </c>
      <c r="C24" s="124"/>
      <c r="D24" s="52"/>
      <c r="E24" s="62">
        <f>SUM(E13:E23)</f>
        <v>9</v>
      </c>
      <c r="F24" s="62">
        <f>SUM(F13:F23)</f>
        <v>3</v>
      </c>
      <c r="G24" s="62">
        <f>SUM(G13:G23)</f>
        <v>54</v>
      </c>
      <c r="H24" s="81"/>
      <c r="I24" s="62">
        <f t="shared" si="0"/>
        <v>12</v>
      </c>
      <c r="J24" s="82">
        <f>J23</f>
        <v>54</v>
      </c>
      <c r="K24" s="82">
        <f t="shared" si="8"/>
        <v>-4</v>
      </c>
      <c r="L24" s="83">
        <f>SUM(L13:L23)</f>
        <v>0</v>
      </c>
      <c r="M24" s="81">
        <f>SUM(M13:M23)</f>
        <v>54</v>
      </c>
      <c r="N24" s="121" t="e">
        <f>SUM(M24/L24)</f>
        <v>#DIV/0!</v>
      </c>
      <c r="O24" s="122"/>
      <c r="P24" s="84"/>
      <c r="Q24" s="83">
        <f>SUM(Q13:Q23)</f>
        <v>0</v>
      </c>
      <c r="R24" s="83"/>
      <c r="S24" s="83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21" t="e">
        <f>SUM(AJ24/AI24)</f>
        <v>#DIV/0!</v>
      </c>
      <c r="AL24" s="122"/>
      <c r="AM24" s="84"/>
      <c r="AN24" s="83">
        <f>SUM(AN13:AN23)</f>
        <v>0</v>
      </c>
      <c r="AO24" s="83"/>
      <c r="AP24" s="83">
        <f>SUM(AP13:AP23)</f>
        <v>0</v>
      </c>
      <c r="AQ24" s="158"/>
      <c r="AR24" s="159"/>
      <c r="AS24" s="159"/>
      <c r="AT24" s="160"/>
    </row>
    <row r="25" spans="2:46" s="12" customFormat="1" ht="15.75" thickBot="1">
      <c r="B25" s="161" t="s">
        <v>37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97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50</v>
      </c>
      <c r="L26" s="172" t="s">
        <v>55</v>
      </c>
      <c r="M26" s="173"/>
      <c r="N26" s="172"/>
      <c r="O26" s="174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2" t="s">
        <v>55</v>
      </c>
      <c r="AJ26" s="173"/>
      <c r="AK26" s="172"/>
      <c r="AL26" s="174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50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3"/>
      <c r="U27" s="234"/>
      <c r="V27" s="234"/>
      <c r="W27" s="23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87"/>
      <c r="AO27" s="87"/>
      <c r="AP27" s="87"/>
      <c r="AQ27" s="233"/>
      <c r="AR27" s="234"/>
      <c r="AS27" s="234"/>
      <c r="AT27" s="23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50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87"/>
      <c r="AO28" s="87"/>
      <c r="AP28" s="87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50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87"/>
      <c r="AO29" s="87"/>
      <c r="AP29" s="87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50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87"/>
      <c r="AO30" s="87"/>
      <c r="AP30" s="87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50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87"/>
      <c r="AO31" s="87"/>
      <c r="AP31" s="87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50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87"/>
      <c r="AO32" s="87"/>
      <c r="AP32" s="87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50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87"/>
      <c r="AO33" s="87"/>
      <c r="AP33" s="87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50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87"/>
      <c r="AO34" s="87"/>
      <c r="AP34" s="87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50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87"/>
      <c r="AO35" s="87"/>
      <c r="AP35" s="87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50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50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1"/>
      <c r="I38" s="83">
        <f t="shared" ref="I38" si="48">IF(G38="","",(SUM(E38+F38+Q38)))</f>
        <v>0</v>
      </c>
      <c r="J38" s="82">
        <f>J37</f>
        <v>0</v>
      </c>
      <c r="K38" s="82">
        <f t="shared" si="45"/>
        <v>50</v>
      </c>
      <c r="L38" s="83">
        <f>SUM(L27:L37)</f>
        <v>0</v>
      </c>
      <c r="M38" s="81">
        <f>SUM(M27:M37)</f>
        <v>0</v>
      </c>
      <c r="N38" s="121" t="e">
        <f>SUM(M38/L38)</f>
        <v>#DIV/0!</v>
      </c>
      <c r="O38" s="122"/>
      <c r="P38" s="84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21" t="e">
        <f>SUM(AJ38/AI38)</f>
        <v>#DIV/0!</v>
      </c>
      <c r="AL38" s="122"/>
      <c r="AM38" s="84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97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50</v>
      </c>
      <c r="L40" s="172" t="s">
        <v>55</v>
      </c>
      <c r="M40" s="173"/>
      <c r="N40" s="172"/>
      <c r="O40" s="174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2" t="s">
        <v>55</v>
      </c>
      <c r="AJ40" s="173"/>
      <c r="AK40" s="172"/>
      <c r="AL40" s="174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50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50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50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50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50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50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50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50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50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50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50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50</v>
      </c>
      <c r="L52" s="83">
        <f>SUM(L41:L51)</f>
        <v>0</v>
      </c>
      <c r="M52" s="81">
        <f>SUM(M41:M51)</f>
        <v>0</v>
      </c>
      <c r="N52" s="121" t="e">
        <f>SUM(M52/L52)</f>
        <v>#DIV/0!</v>
      </c>
      <c r="O52" s="122"/>
      <c r="P52" s="84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21" t="e">
        <f>SUM(AJ52/AI52)</f>
        <v>#DIV/0!</v>
      </c>
      <c r="AL52" s="122"/>
      <c r="AM52" s="84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237" t="s">
        <v>42</v>
      </c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9"/>
      <c r="X53" s="97"/>
      <c r="Y53" s="237" t="s">
        <v>42</v>
      </c>
      <c r="Z53" s="238"/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38"/>
      <c r="AR53" s="238"/>
      <c r="AS53" s="238"/>
      <c r="AT53" s="239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29" t="s">
        <v>52</v>
      </c>
      <c r="C55" s="230"/>
      <c r="D55" s="230"/>
      <c r="E55" s="230"/>
      <c r="F55" s="230"/>
      <c r="G55" s="230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97"/>
      <c r="Y55" s="229" t="s">
        <v>52</v>
      </c>
      <c r="Z55" s="230"/>
      <c r="AA55" s="230"/>
      <c r="AB55" s="230"/>
      <c r="AC55" s="230"/>
      <c r="AD55" s="230"/>
      <c r="AE55" s="2"/>
      <c r="AF55" s="44" t="s">
        <v>26</v>
      </c>
      <c r="AG55" s="137" t="s">
        <v>31</v>
      </c>
      <c r="AH55" s="138"/>
      <c r="AI55" s="95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>
        <v>54</v>
      </c>
      <c r="G56" s="126"/>
      <c r="H56" s="2"/>
      <c r="I56" s="43">
        <v>1</v>
      </c>
      <c r="J56" s="231" t="s">
        <v>43</v>
      </c>
      <c r="K56" s="139"/>
      <c r="L56" s="44">
        <f>SUMIF($R$13:$R$23,1,$Q$13:$Q$50)+SUMIF($R$27:$R$37,1,$Q$27:$Q$37)+SUMIF($R$41:$R$51,1,$Q$41:$Q$51)</f>
        <v>0</v>
      </c>
      <c r="M56" s="142"/>
      <c r="N56" s="142"/>
      <c r="O56" s="236"/>
      <c r="P56" s="116"/>
      <c r="Q56" s="116"/>
      <c r="R56" s="115"/>
      <c r="S56" s="116"/>
      <c r="T56" s="115"/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31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20" t="s">
        <v>44</v>
      </c>
      <c r="K58" s="221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20" t="s">
        <v>44</v>
      </c>
      <c r="AH58" s="221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3" t="s">
        <v>47</v>
      </c>
      <c r="C60" s="224"/>
      <c r="D60" s="224"/>
      <c r="E60" s="224"/>
      <c r="F60" s="225">
        <f>G24</f>
        <v>54</v>
      </c>
      <c r="G60" s="226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3" t="s">
        <v>47</v>
      </c>
      <c r="Z60" s="224"/>
      <c r="AA60" s="224"/>
      <c r="AB60" s="224"/>
      <c r="AC60" s="225">
        <f>AD24</f>
        <v>0</v>
      </c>
      <c r="AD60" s="226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7"/>
      <c r="C61" s="227"/>
      <c r="D61" s="227"/>
      <c r="E61" s="227"/>
      <c r="F61" s="228"/>
      <c r="G61" s="228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2014-10-07T20:17:03Z</cp:lastPrinted>
  <dcterms:created xsi:type="dcterms:W3CDTF">2014-06-10T19:48:08Z</dcterms:created>
  <dcterms:modified xsi:type="dcterms:W3CDTF">2015-03-20T18:27:03Z</dcterms:modified>
</cp:coreProperties>
</file>