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N24" i="1"/>
  <c r="AD24" i="1"/>
  <c r="AC60" i="1" s="1"/>
  <c r="AC24" i="1"/>
  <c r="AB24" i="1"/>
  <c r="AJ23" i="1"/>
  <c r="AI23" i="1"/>
  <c r="AK23" i="1" s="1"/>
  <c r="AG23" i="1"/>
  <c r="AG24" i="1" s="1"/>
  <c r="AH24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23" i="1" l="1"/>
  <c r="AC57" i="1"/>
  <c r="AI52" i="1"/>
  <c r="AG52" i="1"/>
  <c r="AH52" i="1" s="1"/>
  <c r="AH37" i="1"/>
  <c r="AF38" i="1"/>
  <c r="AC59" i="1"/>
  <c r="AI24" i="1"/>
  <c r="AI38" i="1"/>
  <c r="AJ24" i="1"/>
  <c r="AJ38" i="1"/>
  <c r="AJ52" i="1"/>
  <c r="AK41" i="1"/>
  <c r="AK14" i="1"/>
  <c r="AK28" i="1"/>
  <c r="AF52" i="1"/>
  <c r="AF24" i="1"/>
  <c r="AE52" i="1"/>
  <c r="J23" i="1"/>
  <c r="AK52" i="1" l="1"/>
  <c r="AK24" i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<sst xmlns="http://schemas.openxmlformats.org/spreadsheetml/2006/main" count="141" uniqueCount="72">
  <si>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</si>
  <si>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</si>
  <si>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</si>
  <si>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</si>
  <si>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</si>
  <si>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</si>
  <si>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</si>
  <si>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</si>
  <si>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</si>
  <si>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</si>
  <si>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</si>
  <si>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</si>
  <si>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</si>
  <si>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</si>
  <si>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</si>
  <si>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</si>
  <si>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</si>
  <si>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</si>
  <si>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</si>
  <si>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</si>
  <si>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</si>
  <si>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</si>
  <si>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</si>
  <si>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</si>
  <si>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</si>
  <si>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</si>
  <si>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</si>
  <si>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</si>
  <si>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</si>
  <si>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</si>
  <si>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</si>
  <si>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</si>
  <si>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</si>
  <si>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</si>
  <si>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</si>
  <si>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</si>
  <si>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</si>
  <si>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</si>
  <si>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</si>
  <si>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</si>
  <si>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</si>
  <si>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</si>
  <si>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</si>
  <si>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</si>
  <si>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</si>
  <si>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</si>
  <si>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</si>
  <si>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</si>
  <si>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</si>
  <si>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</si>
  <si>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</si>
  <si>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</si>
  <si>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</si>
  <si>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</si>
  <si>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</si>
  <si>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</si>
  <si>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</si>
  <si>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</si>
  <si>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</si>
  <si>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</si>
  <si>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</si>
  <si>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</si>
  <si>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106212-1</t>
  </si>
  <si>
    <t>A06201-0012</t>
  </si>
  <si>
    <t>BA</t>
  </si>
  <si>
    <t>JO</t>
  </si>
  <si>
    <t>BJ</t>
  </si>
  <si>
    <t>JOB OUT</t>
  </si>
  <si>
    <t>NO PARTS AT MACH-MR</t>
  </si>
  <si>
    <t>5PM</t>
  </si>
  <si>
    <t>YES</t>
  </si>
  <si>
    <t>WRB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</si>
</sst>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G48" sqref="G48"/>
    </sheetView>
  </sheetViews>
  <sheetFormatPr defaultColWidth="9.109375" defaultRowHeight="14.4" x14ac:dyDescent="0.3"/>
  <cols>
    <col min="1" max="1" width="2.6640625" style="1" hidden="1" customWidth="1"/>
    <col min="2" max="2" width="9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97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 x14ac:dyDescent="0.3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379852</v>
      </c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125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125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2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42223</v>
      </c>
      <c r="C13" s="30" t="s">
        <v>64</v>
      </c>
      <c r="D13" s="30"/>
      <c r="E13" s="30">
        <v>6</v>
      </c>
      <c r="F13" s="77">
        <v>2</v>
      </c>
      <c r="G13" s="32">
        <v>19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19</v>
      </c>
      <c r="K13" s="6">
        <f>E$4-J13</f>
        <v>106</v>
      </c>
      <c r="L13" s="7">
        <f t="shared" ref="L13:L23" si="1">IF(G13="",0,$T$12*(I13-F13-Q13))</f>
        <v>0</v>
      </c>
      <c r="M13" s="4">
        <f>G13</f>
        <v>19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42224</v>
      </c>
      <c r="C14" s="30" t="s">
        <v>65</v>
      </c>
      <c r="D14" s="30"/>
      <c r="E14" s="30">
        <v>4</v>
      </c>
      <c r="F14" s="78">
        <v>0</v>
      </c>
      <c r="G14" s="32">
        <v>21</v>
      </c>
      <c r="H14" s="4" t="e">
        <f>IF(G14="","",(IF(#REF!=0,"",(#REF!*G14*#REF!))))</f>
        <v>#REF!</v>
      </c>
      <c r="I14" s="5">
        <f t="shared" si="0"/>
        <v>4</v>
      </c>
      <c r="J14" s="6">
        <f>SUM(G$12:G14)</f>
        <v>40</v>
      </c>
      <c r="K14" s="6">
        <f>E$4-J14</f>
        <v>85</v>
      </c>
      <c r="L14" s="7">
        <f t="shared" si="1"/>
        <v>0</v>
      </c>
      <c r="M14" s="4">
        <f t="shared" ref="M14:M23" si="4">G14</f>
        <v>21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>
        <v>42226</v>
      </c>
      <c r="C15" s="30" t="s">
        <v>66</v>
      </c>
      <c r="D15" s="30"/>
      <c r="E15" s="30">
        <v>7</v>
      </c>
      <c r="F15" s="78">
        <v>0</v>
      </c>
      <c r="G15" s="32">
        <v>50</v>
      </c>
      <c r="H15" s="4" t="e">
        <f>IF(G15="","",(IF(#REF!=0,"",(#REF!*G15*#REF!))))</f>
        <v>#REF!</v>
      </c>
      <c r="I15" s="5">
        <f t="shared" si="0"/>
        <v>7</v>
      </c>
      <c r="J15" s="6">
        <f>SUM(G$12:G15)</f>
        <v>90</v>
      </c>
      <c r="K15" s="6">
        <f>E$4-J15</f>
        <v>35</v>
      </c>
      <c r="L15" s="7">
        <f t="shared" si="1"/>
        <v>0</v>
      </c>
      <c r="M15" s="4">
        <f t="shared" si="4"/>
        <v>50</v>
      </c>
      <c r="N15" s="135" t="str">
        <f t="shared" si="5"/>
        <v/>
      </c>
      <c r="O15" s="136"/>
      <c r="P15" s="33"/>
      <c r="Q15" s="8">
        <v>0</v>
      </c>
      <c r="R15" s="8">
        <v>0</v>
      </c>
      <c r="S15" s="8">
        <v>0</v>
      </c>
      <c r="T15" s="172" t="s">
        <v>67</v>
      </c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 x14ac:dyDescent="0.3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90</v>
      </c>
      <c r="K16" s="6">
        <f t="shared" ref="K16:K24" si="8">E$4-J16</f>
        <v>35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 t="s">
        <v>68</v>
      </c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 x14ac:dyDescent="0.3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90</v>
      </c>
      <c r="K17" s="6">
        <f t="shared" ref="K17" si="11">E$4-J17</f>
        <v>35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 x14ac:dyDescent="0.3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90</v>
      </c>
      <c r="K18" s="6">
        <f t="shared" ref="K18:K20" si="17">E$4-J18</f>
        <v>35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 x14ac:dyDescent="0.3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90</v>
      </c>
      <c r="K19" s="6">
        <f t="shared" si="17"/>
        <v>35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 x14ac:dyDescent="0.3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90</v>
      </c>
      <c r="K20" s="6">
        <f t="shared" si="17"/>
        <v>35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 x14ac:dyDescent="0.3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90</v>
      </c>
      <c r="K21" s="6">
        <f t="shared" si="8"/>
        <v>35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 x14ac:dyDescent="0.3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90</v>
      </c>
      <c r="K22" s="6">
        <f t="shared" si="8"/>
        <v>35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90</v>
      </c>
      <c r="K23" s="6">
        <f t="shared" si="8"/>
        <v>35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17</v>
      </c>
      <c r="F24" s="62">
        <f>SUM(F13:F23)</f>
        <v>2</v>
      </c>
      <c r="G24" s="62">
        <f>SUM(G13:G23)</f>
        <v>90</v>
      </c>
      <c r="H24" s="81"/>
      <c r="I24" s="62">
        <f t="shared" si="0"/>
        <v>19</v>
      </c>
      <c r="J24" s="82">
        <f>J23</f>
        <v>90</v>
      </c>
      <c r="K24" s="82">
        <f t="shared" si="8"/>
        <v>35</v>
      </c>
      <c r="L24" s="83">
        <f>SUM(L13:L23)</f>
        <v>0</v>
      </c>
      <c r="M24" s="81">
        <f>SUM(M13:M23)</f>
        <v>90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1" t="s">
        <v>37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125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125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125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125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125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125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125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125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125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125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125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125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125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125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125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125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125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125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125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125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125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125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125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125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125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125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91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42223</v>
      </c>
      <c r="N56" s="114"/>
      <c r="O56" s="122" t="s">
        <v>69</v>
      </c>
      <c r="P56" s="115"/>
      <c r="Q56" s="115"/>
      <c r="R56" s="240" t="s">
        <v>70</v>
      </c>
      <c r="S56" s="115"/>
      <c r="T56" s="240" t="s">
        <v>71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90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2014-10-07T20:17:03Z</cp:lastPrinted>
  <dcterms:created xsi:type="dcterms:W3CDTF">2014-06-10T19:48:08Z</dcterms:created>
  <dcterms:modified xsi:type="dcterms:W3CDTF">2015-08-19T19:02:40Z</dcterms:modified>
</cp:coreProperties>
</file>