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<sst xmlns="http://schemas.openxmlformats.org/spreadsheetml/2006/main" count="141" uniqueCount="71">
  <si>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</si>
  <si>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</si>
  <si>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</si>
  <si>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</si>
  <si>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</si>
  <si>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</si>
  <si>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</si>
  <si>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</si>
  <si>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</si>
  <si>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</si>
  <si>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</si>
  <si>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</si>
  <si>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</si>
  <si>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</si>
  <si>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</si>
  <si>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</si>
  <si>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</si>
  <si>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</si>
  <si>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</si>
  <si>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</si>
  <si>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</si>
  <si>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</si>
  <si>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</si>
  <si>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</si>
  <si>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</si>
  <si>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</si>
  <si>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</si>
  <si>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</si>
  <si>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</si>
  <si>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</si>
  <si>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</si>
  <si>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</si>
  <si>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</si>
  <si>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</si>
  <si>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</si>
  <si>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</si>
  <si>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</si>
  <si>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</si>
  <si>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</si>
  <si>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</si>
  <si>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</si>
  <si>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</si>
  <si>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</si>
  <si>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</si>
  <si>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</si>
  <si>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</si>
  <si>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</si>
  <si>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</si>
  <si>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</si>
  <si>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</si>
  <si>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</si>
  <si>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</si>
  <si>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</si>
  <si>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</si>
  <si>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</si>
  <si>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</si>
  <si>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</si>
  <si>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</si>
  <si>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</si>
  <si>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</si>
  <si>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</si>
  <si>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</si>
  <si>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106212-3</t>
  </si>
  <si>
    <t>A06201-0012</t>
  </si>
  <si>
    <t>BA</t>
  </si>
  <si>
    <t>BJ</t>
  </si>
  <si>
    <t>JO</t>
  </si>
  <si>
    <t>B</t>
  </si>
  <si>
    <t xml:space="preserve">Routing:   Deburr &amp; send to packing 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</si>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</sst>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93" t="s">
        <v>45</v>
      </c>
      <c r="S2" s="194"/>
      <c r="T2" s="195"/>
      <c r="U2" s="145">
        <v>498791</v>
      </c>
      <c r="V2" s="148"/>
      <c r="W2" s="184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5"/>
      <c r="AS2" s="148"/>
      <c r="AT2" s="184"/>
    </row>
    <row r="3" spans="2:46" ht="19.5" customHeight="1">
      <c r="B3" s="147" t="s">
        <v>22</v>
      </c>
      <c r="C3" s="148"/>
      <c r="D3" s="24"/>
      <c r="E3" s="149">
        <v>363040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6"/>
      <c r="S3" s="197"/>
      <c r="T3" s="198"/>
      <c r="U3" s="145"/>
      <c r="V3" s="148"/>
      <c r="W3" s="184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6"/>
      <c r="AP3" s="197"/>
      <c r="AQ3" s="198"/>
      <c r="AR3" s="145"/>
      <c r="AS3" s="148"/>
      <c r="AT3" s="184"/>
    </row>
    <row r="4" spans="2:46" ht="19.5" customHeight="1">
      <c r="B4" s="214" t="s">
        <v>23</v>
      </c>
      <c r="C4" s="195"/>
      <c r="D4" s="24"/>
      <c r="E4" s="193">
        <v>100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8" t="s">
        <v>56</v>
      </c>
      <c r="Z6" s="219"/>
      <c r="AA6" s="219"/>
      <c r="AB6" s="220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5"/>
      <c r="O7" s="176"/>
      <c r="P7" s="176"/>
      <c r="Q7" s="176"/>
      <c r="R7" s="202" t="s">
        <v>57</v>
      </c>
      <c r="S7" s="202"/>
      <c r="T7" s="202"/>
      <c r="U7" s="145"/>
      <c r="V7" s="148"/>
      <c r="W7" s="184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5"/>
      <c r="AL7" s="176"/>
      <c r="AM7" s="176"/>
      <c r="AN7" s="176"/>
      <c r="AO7" s="202" t="s">
        <v>57</v>
      </c>
      <c r="AP7" s="202"/>
      <c r="AQ7" s="202"/>
      <c r="AR7" s="145"/>
      <c r="AS7" s="148"/>
      <c r="AT7" s="184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5"/>
      <c r="O8" s="176"/>
      <c r="P8" s="176"/>
      <c r="Q8" s="176"/>
      <c r="R8" s="202" t="s">
        <v>58</v>
      </c>
      <c r="S8" s="202"/>
      <c r="T8" s="202"/>
      <c r="U8" s="145"/>
      <c r="V8" s="148"/>
      <c r="W8" s="184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5"/>
      <c r="AL8" s="176"/>
      <c r="AM8" s="176"/>
      <c r="AN8" s="176"/>
      <c r="AO8" s="202" t="s">
        <v>58</v>
      </c>
      <c r="AP8" s="202"/>
      <c r="AQ8" s="202"/>
      <c r="AR8" s="145"/>
      <c r="AS8" s="148"/>
      <c r="AT8" s="184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0" t="s">
        <v>17</v>
      </c>
      <c r="O10" s="181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3" t="s">
        <v>19</v>
      </c>
      <c r="V10" s="154" t="s">
        <v>28</v>
      </c>
      <c r="W10" s="177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0" t="s">
        <v>17</v>
      </c>
      <c r="AL10" s="181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3" t="s">
        <v>19</v>
      </c>
      <c r="AS10" s="154" t="s">
        <v>28</v>
      </c>
      <c r="AT10" s="177" t="s">
        <v>29</v>
      </c>
    </row>
    <row r="11" spans="2:46" ht="30.75" customHeight="1" thickBot="1">
      <c r="B11" s="153"/>
      <c r="C11" s="155"/>
      <c r="D11" s="179"/>
      <c r="E11" s="179"/>
      <c r="F11" s="155"/>
      <c r="G11" s="179"/>
      <c r="H11" s="157"/>
      <c r="I11" s="157"/>
      <c r="J11" s="157"/>
      <c r="K11" s="157"/>
      <c r="L11" s="157"/>
      <c r="M11" s="157"/>
      <c r="N11" s="182"/>
      <c r="O11" s="183"/>
      <c r="P11" s="168"/>
      <c r="Q11" s="168"/>
      <c r="R11" s="168"/>
      <c r="S11" s="168"/>
      <c r="T11" s="168"/>
      <c r="U11" s="204"/>
      <c r="V11" s="205"/>
      <c r="W11" s="178"/>
      <c r="Y11" s="153"/>
      <c r="Z11" s="155"/>
      <c r="AA11" s="179"/>
      <c r="AB11" s="179"/>
      <c r="AC11" s="155"/>
      <c r="AD11" s="179"/>
      <c r="AE11" s="157"/>
      <c r="AF11" s="157"/>
      <c r="AG11" s="157"/>
      <c r="AH11" s="157"/>
      <c r="AI11" s="157"/>
      <c r="AJ11" s="157"/>
      <c r="AK11" s="182"/>
      <c r="AL11" s="183"/>
      <c r="AM11" s="168"/>
      <c r="AN11" s="168"/>
      <c r="AO11" s="168"/>
      <c r="AP11" s="168"/>
      <c r="AQ11" s="168"/>
      <c r="AR11" s="204"/>
      <c r="AS11" s="205"/>
      <c r="AT11" s="178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6.5</v>
      </c>
      <c r="W12" s="55">
        <f>U12/V12</f>
        <v>0.61538461538461542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42065</v>
      </c>
      <c r="C13" s="30" t="s">
        <v>64</v>
      </c>
      <c r="D13" s="30"/>
      <c r="E13" s="30">
        <v>0</v>
      </c>
      <c r="F13" s="77">
        <v>0.5</v>
      </c>
      <c r="G13" s="32">
        <v>1</v>
      </c>
      <c r="H13" s="4" t="e">
        <f>IF(G13="","",(IF(#REF!=0,"",(#REF!*G13*#REF!))))</f>
        <v>#REF!</v>
      </c>
      <c r="I13" s="5">
        <f t="shared" ref="I13:I24" si="0">IF(G13="","",(SUM(E13+F13+Q13)))</f>
        <v>0.5</v>
      </c>
      <c r="J13" s="6">
        <f>SUM(G$12:G13)</f>
        <v>1</v>
      </c>
      <c r="K13" s="6">
        <f>E$4-J13</f>
        <v>99</v>
      </c>
      <c r="L13" s="7">
        <f t="shared" ref="L13:L23" si="1">IF(G13="",0,$T$12*(I13-F13-Q13))</f>
        <v>0</v>
      </c>
      <c r="M13" s="4">
        <f>G13</f>
        <v>1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69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241"/>
      <c r="AS13" s="241"/>
      <c r="AT13" s="242"/>
    </row>
    <row r="14" spans="2:46" ht="15" customHeight="1">
      <c r="B14" s="29">
        <v>42066</v>
      </c>
      <c r="C14" s="30" t="s">
        <v>65</v>
      </c>
      <c r="D14" s="30"/>
      <c r="E14" s="30">
        <v>0</v>
      </c>
      <c r="F14" s="78">
        <v>6</v>
      </c>
      <c r="G14" s="32">
        <v>40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41</v>
      </c>
      <c r="K14" s="6">
        <f>E$4-J14</f>
        <v>59</v>
      </c>
      <c r="L14" s="7">
        <f t="shared" si="1"/>
        <v>0</v>
      </c>
      <c r="M14" s="4">
        <f t="shared" ref="M14:M23" si="4">G14</f>
        <v>40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08"/>
      <c r="AS14" s="108"/>
      <c r="AT14" s="109"/>
    </row>
    <row r="15" spans="2:46" ht="15" customHeight="1">
      <c r="B15" s="29">
        <v>42066</v>
      </c>
      <c r="C15" s="30" t="s">
        <v>66</v>
      </c>
      <c r="D15" s="30"/>
      <c r="E15" s="30">
        <v>7</v>
      </c>
      <c r="F15" s="78">
        <v>0</v>
      </c>
      <c r="G15" s="32">
        <v>54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95</v>
      </c>
      <c r="K15" s="6">
        <f>E$4-J15</f>
        <v>5</v>
      </c>
      <c r="L15" s="7">
        <f t="shared" si="1"/>
        <v>0</v>
      </c>
      <c r="M15" s="4">
        <f t="shared" si="4"/>
        <v>54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69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69"/>
      <c r="AR15" s="108"/>
      <c r="AS15" s="108"/>
      <c r="AT15" s="109"/>
    </row>
    <row r="16" spans="2:46" ht="15" customHeight="1">
      <c r="B16" s="9">
        <v>42066</v>
      </c>
      <c r="C16" s="35" t="s">
        <v>64</v>
      </c>
      <c r="D16" s="50"/>
      <c r="E16" s="50">
        <v>6.5</v>
      </c>
      <c r="F16" s="79">
        <v>0</v>
      </c>
      <c r="G16" s="10">
        <v>53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148</v>
      </c>
      <c r="K16" s="6">
        <f t="shared" ref="K16:K24" si="8">E$4-J16</f>
        <v>-48</v>
      </c>
      <c r="L16" s="7">
        <f t="shared" si="1"/>
        <v>0</v>
      </c>
      <c r="M16" s="4">
        <f t="shared" si="4"/>
        <v>53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69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69"/>
      <c r="AR16" s="108"/>
      <c r="AS16" s="108"/>
      <c r="AT16" s="109"/>
    </row>
    <row r="17" spans="2:46" ht="15" customHeight="1">
      <c r="B17" s="9">
        <v>42067</v>
      </c>
      <c r="C17" s="35" t="s">
        <v>65</v>
      </c>
      <c r="D17" s="61"/>
      <c r="E17" s="61">
        <v>8</v>
      </c>
      <c r="F17" s="79">
        <v>0</v>
      </c>
      <c r="G17" s="10">
        <v>66</v>
      </c>
      <c r="H17" s="4"/>
      <c r="I17" s="5">
        <f t="shared" ref="I17" si="10">IF(G17="","",(SUM(E17+F17+Q17)))</f>
        <v>8</v>
      </c>
      <c r="J17" s="6">
        <f>SUM(G$12:G17)</f>
        <v>214</v>
      </c>
      <c r="K17" s="6">
        <f t="shared" ref="K17" si="11">E$4-J17</f>
        <v>-114</v>
      </c>
      <c r="L17" s="7">
        <f t="shared" ref="L17" si="12">IF(G17="",0,$T$12*(I17-F17-Q17))</f>
        <v>0</v>
      </c>
      <c r="M17" s="4">
        <f t="shared" ref="M17" si="13">G17</f>
        <v>66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 t="s">
        <v>69</v>
      </c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69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214</v>
      </c>
      <c r="K18" s="6">
        <f t="shared" ref="K18:K20" si="17">E$4-J18</f>
        <v>-114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188" t="s">
        <v>70</v>
      </c>
      <c r="U18" s="189"/>
      <c r="V18" s="189"/>
      <c r="W18" s="190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214</v>
      </c>
      <c r="K19" s="6">
        <f t="shared" si="17"/>
        <v>-114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214</v>
      </c>
      <c r="K20" s="6">
        <f t="shared" si="17"/>
        <v>-114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214</v>
      </c>
      <c r="K21" s="6">
        <f t="shared" si="8"/>
        <v>-114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69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214</v>
      </c>
      <c r="K22" s="6">
        <f t="shared" si="8"/>
        <v>-114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214</v>
      </c>
      <c r="K23" s="6">
        <f t="shared" si="8"/>
        <v>-114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21.5</v>
      </c>
      <c r="F24" s="62">
        <f>SUM(F13:F23)</f>
        <v>6.5</v>
      </c>
      <c r="G24" s="62">
        <f>SUM(G13:G23)</f>
        <v>214</v>
      </c>
      <c r="H24" s="81"/>
      <c r="I24" s="62">
        <f t="shared" si="0"/>
        <v>28</v>
      </c>
      <c r="J24" s="82">
        <f>J23</f>
        <v>214</v>
      </c>
      <c r="K24" s="82">
        <f t="shared" si="8"/>
        <v>-114</v>
      </c>
      <c r="L24" s="83">
        <f>SUM(L13:L23)</f>
        <v>0</v>
      </c>
      <c r="M24" s="81">
        <f>SUM(M13:M23)</f>
        <v>214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68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215</v>
      </c>
      <c r="G56" s="126"/>
      <c r="H56" s="2"/>
      <c r="I56" s="43">
        <v>1</v>
      </c>
      <c r="J56" s="232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7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2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7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214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8:W18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2015-03-04T13:26:42Z</cp:lastPrinted>
  <dcterms:created xsi:type="dcterms:W3CDTF">2014-06-10T19:48:08Z</dcterms:created>
  <dcterms:modified xsi:type="dcterms:W3CDTF">2015-03-20T18:25:55Z</dcterms:modified>
</cp:coreProperties>
</file>