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J43"/>
  <c r="AI43"/>
  <c r="AK43" s="1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J35"/>
  <c r="AI35"/>
  <c r="AK35" s="1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J27"/>
  <c r="AI27"/>
  <c r="AK27" s="1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<sst xmlns="http://schemas.openxmlformats.org/spreadsheetml/2006/main" count="125" uniqueCount="70">
  <si>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</si>
  <si>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</si>
  <si>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</si>
  <si>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</si>
  <si>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</si>
  <si>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</si>
  <si>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</si>
  <si>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</si>
  <si>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</si>
  <si>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</si>
  <si>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</si>
  <si>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</si>
  <si>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</si>
  <si>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</si>
  <si>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</si>
  <si>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</si>
  <si>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</si>
  <si>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</si>
  <si>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</si>
  <si>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</si>
  <si>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</si>
  <si>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</si>
  <si>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</si>
  <si>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</si>
  <si>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</si>
  <si>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</si>
  <si>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</si>
  <si>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</si>
  <si>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</si>
  <si>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</si>
  <si>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</si>
  <si>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</si>
  <si>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</si>
  <si>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</si>
  <si>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</si>
  <si>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</si>
  <si>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</si>
  <si>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</si>
  <si>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</si>
  <si>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</si>
  <si>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</si>
  <si>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</si>
  <si>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</si>
  <si>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</si>
  <si>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</si>
  <si>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</si>
  <si>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</si>
  <si>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</si>
  <si>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</si>
  <si>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</si>
  <si>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</si>
  <si>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</si>
  <si>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</si>
  <si>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</si>
  <si>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</si>
  <si>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</si>
  <si>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1301-A-BLNK</t>
  </si>
  <si>
    <t>A02071-0096</t>
  </si>
  <si>
    <t>NEEDS TOP HOLE</t>
  </si>
  <si>
    <t>3min         1hr 15min</t>
  </si>
  <si>
    <t>Machine # H4</t>
  </si>
  <si>
    <t>LJ</t>
  </si>
  <si>
    <t>HVD</t>
  </si>
  <si>
    <t>C</t>
  </si>
  <si>
    <t>3M 20SEC</t>
  </si>
  <si>
    <t>YES</t>
  </si>
  <si>
    <t>DH</t>
  </si>
  <si>
    <t>Hand fed</t>
  </si>
  <si>
    <t>188451.15.1</t>
  </si>
  <si>
    <t>JOB OUT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</si>
</sst>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63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44">
        <v>381435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 t="s">
        <v>68</v>
      </c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>
        <v>200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 t="s">
        <v>58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59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5"/>
      <c r="V9" s="185"/>
      <c r="W9" s="186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5"/>
      <c r="AS9" s="185"/>
      <c r="AT9" s="186"/>
    </row>
    <row r="10" spans="2:46" ht="20.25" customHeight="1">
      <c r="B10" s="187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1" t="s">
        <v>7</v>
      </c>
      <c r="I10" s="191" t="s">
        <v>8</v>
      </c>
      <c r="J10" s="191" t="s">
        <v>30</v>
      </c>
      <c r="K10" s="191" t="s">
        <v>9</v>
      </c>
      <c r="L10" s="191" t="s">
        <v>10</v>
      </c>
      <c r="M10" s="191" t="s">
        <v>11</v>
      </c>
      <c r="N10" s="193" t="s">
        <v>17</v>
      </c>
      <c r="O10" s="194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7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1" t="s">
        <v>7</v>
      </c>
      <c r="AF10" s="191" t="s">
        <v>8</v>
      </c>
      <c r="AG10" s="191" t="s">
        <v>30</v>
      </c>
      <c r="AH10" s="191" t="s">
        <v>9</v>
      </c>
      <c r="AI10" s="191" t="s">
        <v>10</v>
      </c>
      <c r="AJ10" s="191" t="s">
        <v>11</v>
      </c>
      <c r="AK10" s="193" t="s">
        <v>17</v>
      </c>
      <c r="AL10" s="194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88"/>
      <c r="C11" s="189"/>
      <c r="D11" s="190"/>
      <c r="E11" s="190"/>
      <c r="F11" s="189"/>
      <c r="G11" s="190"/>
      <c r="H11" s="192"/>
      <c r="I11" s="192"/>
      <c r="J11" s="192"/>
      <c r="K11" s="192"/>
      <c r="L11" s="192"/>
      <c r="M11" s="192"/>
      <c r="N11" s="195"/>
      <c r="O11" s="196"/>
      <c r="P11" s="148"/>
      <c r="Q11" s="148"/>
      <c r="R11" s="148"/>
      <c r="S11" s="148"/>
      <c r="T11" s="148"/>
      <c r="U11" s="150"/>
      <c r="V11" s="152"/>
      <c r="W11" s="154"/>
      <c r="Y11" s="188"/>
      <c r="Z11" s="189"/>
      <c r="AA11" s="190"/>
      <c r="AB11" s="190"/>
      <c r="AC11" s="189"/>
      <c r="AD11" s="190"/>
      <c r="AE11" s="192"/>
      <c r="AF11" s="192"/>
      <c r="AG11" s="192"/>
      <c r="AH11" s="192"/>
      <c r="AI11" s="192"/>
      <c r="AJ11" s="192"/>
      <c r="AK11" s="195"/>
      <c r="AL11" s="196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197" t="s">
        <v>60</v>
      </c>
      <c r="C12" s="198"/>
      <c r="D12" s="198"/>
      <c r="E12" s="198"/>
      <c r="F12" s="199"/>
      <c r="G12" s="41"/>
      <c r="H12" s="3"/>
      <c r="I12" s="3" t="s">
        <v>1</v>
      </c>
      <c r="J12" s="26">
        <v>0</v>
      </c>
      <c r="K12" s="26">
        <f>E$4</f>
        <v>200</v>
      </c>
      <c r="L12" s="159" t="s">
        <v>52</v>
      </c>
      <c r="M12" s="160"/>
      <c r="N12" s="159" t="s">
        <v>64</v>
      </c>
      <c r="O12" s="161"/>
      <c r="P12" s="64"/>
      <c r="Q12" s="64"/>
      <c r="R12" s="64"/>
      <c r="S12" s="65"/>
      <c r="T12" s="66">
        <v>14</v>
      </c>
      <c r="U12" s="66"/>
      <c r="V12" s="44">
        <f>SUM(F13:F50)</f>
        <v>0</v>
      </c>
      <c r="W12" s="45" t="str">
        <f>IF(V12=0,"",U12/V12)</f>
        <v/>
      </c>
      <c r="Y12" s="197" t="s">
        <v>37</v>
      </c>
      <c r="Z12" s="198"/>
      <c r="AA12" s="198"/>
      <c r="AB12" s="198"/>
      <c r="AC12" s="199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42275</v>
      </c>
      <c r="C13" s="28" t="s">
        <v>61</v>
      </c>
      <c r="D13" s="28"/>
      <c r="E13" s="28">
        <v>6</v>
      </c>
      <c r="F13" s="29">
        <v>0</v>
      </c>
      <c r="G13" s="30">
        <v>49</v>
      </c>
      <c r="H13" s="4" t="e">
        <f>IF(G13="","",(IF(#REF!=0,"",(#REF!*G13*#REF!))))</f>
        <v>#REF!</v>
      </c>
      <c r="I13" s="5">
        <f t="shared" ref="I13:I50" si="0">IF(G13="","",(SUM(E13+F13+Q13)))</f>
        <v>6</v>
      </c>
      <c r="J13" s="6">
        <f>SUM(G$12:G13)</f>
        <v>49</v>
      </c>
      <c r="K13" s="6">
        <f>E$4-J13</f>
        <v>151</v>
      </c>
      <c r="L13" s="7">
        <f t="shared" ref="L13:L50" si="1">IF(G13="",0,$T$12*(I13-F13-Q13))</f>
        <v>84</v>
      </c>
      <c r="M13" s="4">
        <f>G13</f>
        <v>49</v>
      </c>
      <c r="N13" s="89">
        <f>IF(L13=0,"",(M13/L13))</f>
        <v>0.58333333333333337</v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>
      <c r="B14" s="27">
        <v>42276</v>
      </c>
      <c r="C14" s="28" t="s">
        <v>62</v>
      </c>
      <c r="D14" s="28"/>
      <c r="E14" s="28">
        <v>7</v>
      </c>
      <c r="F14" s="32">
        <v>0</v>
      </c>
      <c r="G14" s="30">
        <v>61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110</v>
      </c>
      <c r="K14" s="6">
        <f>E$4-J14</f>
        <v>90</v>
      </c>
      <c r="L14" s="7">
        <f t="shared" si="1"/>
        <v>98</v>
      </c>
      <c r="M14" s="4">
        <f t="shared" ref="M14:M50" si="4">G14</f>
        <v>61</v>
      </c>
      <c r="N14" s="89">
        <f t="shared" ref="N14:N50" si="5">IF(L14=0,"",(M14/L14))</f>
        <v>0.62244897959183676</v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>
      <c r="B15" s="27">
        <v>42277</v>
      </c>
      <c r="C15" s="28" t="s">
        <v>62</v>
      </c>
      <c r="D15" s="28"/>
      <c r="E15" s="28">
        <v>5</v>
      </c>
      <c r="F15" s="32">
        <v>0</v>
      </c>
      <c r="G15" s="30">
        <v>48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158</v>
      </c>
      <c r="K15" s="6">
        <f>E$4-J15</f>
        <v>42</v>
      </c>
      <c r="L15" s="7">
        <f t="shared" si="1"/>
        <v>70</v>
      </c>
      <c r="M15" s="4">
        <f t="shared" si="4"/>
        <v>48</v>
      </c>
      <c r="N15" s="89">
        <f t="shared" si="5"/>
        <v>0.68571428571428572</v>
      </c>
      <c r="O15" s="90"/>
      <c r="P15" s="31"/>
      <c r="Q15" s="46">
        <v>0</v>
      </c>
      <c r="R15" s="46">
        <v>0</v>
      </c>
      <c r="S15" s="46">
        <v>0</v>
      </c>
      <c r="T15" s="175" t="s">
        <v>67</v>
      </c>
      <c r="U15" s="176"/>
      <c r="V15" s="176"/>
      <c r="W15" s="177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202"/>
      <c r="AR15" s="203"/>
      <c r="AS15" s="203"/>
      <c r="AT15" s="204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158</v>
      </c>
      <c r="K16" s="6">
        <f t="shared" ref="K16:K50" si="8">E$4-J16</f>
        <v>42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202" t="s">
        <v>69</v>
      </c>
      <c r="U16" s="203"/>
      <c r="V16" s="203"/>
      <c r="W16" s="204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158</v>
      </c>
      <c r="K17" s="6">
        <f t="shared" si="8"/>
        <v>42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158</v>
      </c>
      <c r="K18" s="6">
        <f t="shared" si="8"/>
        <v>42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158</v>
      </c>
      <c r="K19" s="6">
        <f t="shared" ref="K19:K45" si="11">E$4-J19</f>
        <v>42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158</v>
      </c>
      <c r="K20" s="6">
        <f t="shared" si="11"/>
        <v>42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158</v>
      </c>
      <c r="K21" s="6">
        <f t="shared" si="11"/>
        <v>42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158</v>
      </c>
      <c r="K22" s="6">
        <f t="shared" si="11"/>
        <v>42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158</v>
      </c>
      <c r="K23" s="6">
        <f t="shared" si="11"/>
        <v>42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158</v>
      </c>
      <c r="K24" s="6">
        <f t="shared" si="11"/>
        <v>42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158</v>
      </c>
      <c r="K25" s="6">
        <f t="shared" si="11"/>
        <v>42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158</v>
      </c>
      <c r="K26" s="6">
        <f t="shared" si="11"/>
        <v>42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158</v>
      </c>
      <c r="K27" s="6">
        <f t="shared" si="11"/>
        <v>42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158</v>
      </c>
      <c r="K28" s="6">
        <f t="shared" si="11"/>
        <v>42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158</v>
      </c>
      <c r="K29" s="6">
        <f t="shared" si="11"/>
        <v>42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158</v>
      </c>
      <c r="K30" s="6">
        <f t="shared" si="11"/>
        <v>42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158</v>
      </c>
      <c r="K31" s="6">
        <f t="shared" si="11"/>
        <v>42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158</v>
      </c>
      <c r="K32" s="6">
        <f t="shared" si="11"/>
        <v>42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158</v>
      </c>
      <c r="K33" s="6">
        <f t="shared" si="11"/>
        <v>42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158</v>
      </c>
      <c r="K34" s="6">
        <f t="shared" si="11"/>
        <v>42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158</v>
      </c>
      <c r="K35" s="6">
        <f t="shared" ref="K35:K41" si="17">E$4-J35</f>
        <v>42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158</v>
      </c>
      <c r="K36" s="6">
        <f t="shared" si="17"/>
        <v>42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158</v>
      </c>
      <c r="K37" s="6">
        <f t="shared" si="17"/>
        <v>42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158</v>
      </c>
      <c r="K38" s="6">
        <f t="shared" si="17"/>
        <v>42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158</v>
      </c>
      <c r="K39" s="6">
        <f t="shared" si="17"/>
        <v>42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158</v>
      </c>
      <c r="K40" s="6">
        <f t="shared" si="17"/>
        <v>42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158</v>
      </c>
      <c r="K41" s="6">
        <f t="shared" si="17"/>
        <v>42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158</v>
      </c>
      <c r="K42" s="6">
        <f t="shared" si="11"/>
        <v>42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158</v>
      </c>
      <c r="K43" s="6">
        <f t="shared" si="11"/>
        <v>42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158</v>
      </c>
      <c r="K44" s="6">
        <f t="shared" si="11"/>
        <v>42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158</v>
      </c>
      <c r="K45" s="6">
        <f t="shared" si="11"/>
        <v>42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158</v>
      </c>
      <c r="K46" s="6">
        <f t="shared" ref="K46:K49" si="23">E$4-J46</f>
        <v>42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158</v>
      </c>
      <c r="K47" s="6">
        <f t="shared" si="23"/>
        <v>42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158</v>
      </c>
      <c r="K48" s="6">
        <f t="shared" si="23"/>
        <v>42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158</v>
      </c>
      <c r="K49" s="6">
        <f t="shared" si="23"/>
        <v>42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158</v>
      </c>
      <c r="K50" s="6">
        <f t="shared" si="8"/>
        <v>42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18</v>
      </c>
      <c r="F51" s="56">
        <f>SUM(F13:F50)</f>
        <v>0</v>
      </c>
      <c r="G51" s="56">
        <f>SUM(G13:G50)</f>
        <v>158</v>
      </c>
      <c r="H51" s="57"/>
      <c r="I51" s="56">
        <f>SUM(I13:I50)</f>
        <v>18</v>
      </c>
      <c r="J51" s="58">
        <f>J50</f>
        <v>158</v>
      </c>
      <c r="K51" s="58">
        <f>K50</f>
        <v>42</v>
      </c>
      <c r="L51" s="59">
        <f>SUM(L13:L50)</f>
        <v>252</v>
      </c>
      <c r="M51" s="57">
        <f>SUM(M13:M50)</f>
        <v>158</v>
      </c>
      <c r="N51" s="200">
        <f>IF(L51&lt;&gt;0,SUM(M51/L51),"")</f>
        <v>0.62698412698412698</v>
      </c>
      <c r="O51" s="201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0" t="str">
        <f>IF(AI51&lt;&gt;0,SUM(AJ51/AI51),"")</f>
        <v/>
      </c>
      <c r="AL51" s="201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3" t="s">
        <v>39</v>
      </c>
      <c r="C54" s="184"/>
      <c r="D54" s="184"/>
      <c r="E54" s="184"/>
      <c r="F54" s="184"/>
      <c r="G54" s="184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3" t="s">
        <v>39</v>
      </c>
      <c r="Z54" s="184"/>
      <c r="AA54" s="184"/>
      <c r="AB54" s="184"/>
      <c r="AC54" s="184"/>
      <c r="AD54" s="184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 t="s">
        <v>41</v>
      </c>
      <c r="G55" s="119"/>
      <c r="H55" s="2"/>
      <c r="I55" s="39">
        <v>1</v>
      </c>
      <c r="J55" s="182" t="s">
        <v>42</v>
      </c>
      <c r="K55" s="113"/>
      <c r="L55" s="40">
        <f>SUMIF($R$13:$R$50,1,$Q$13:$Q$50)</f>
        <v>0</v>
      </c>
      <c r="M55" s="122">
        <v>42275</v>
      </c>
      <c r="N55" s="119"/>
      <c r="O55" s="180">
        <v>0.41666666666666669</v>
      </c>
      <c r="P55" s="116"/>
      <c r="Q55" s="116"/>
      <c r="R55" s="181" t="s">
        <v>65</v>
      </c>
      <c r="S55" s="116"/>
      <c r="T55" s="181" t="s">
        <v>66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2" t="s">
        <v>42</v>
      </c>
      <c r="AH55" s="113"/>
      <c r="AI55" s="40">
        <f>SUMIF($R$13:$R$50,1,$Q$13:$Q$50)</f>
        <v>0</v>
      </c>
      <c r="AJ55" s="118"/>
      <c r="AK55" s="119"/>
      <c r="AL55" s="180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158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05"/>
      <c r="AR59" s="205"/>
      <c r="AS59" s="205"/>
      <c r="AT59" s="206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2015-10-01T16:57:12Z</cp:lastPrinted>
  <dcterms:created xsi:type="dcterms:W3CDTF">2014-06-10T19:48:08Z</dcterms:created>
  <dcterms:modified xsi:type="dcterms:W3CDTF">2015-10-02T15:29:51Z</dcterms:modified>
</cp:coreProperties>
</file>