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<sst xmlns="http://schemas.openxmlformats.org/spreadsheetml/2006/main" count="146" uniqueCount="74">
  <si>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</si>
  <si>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</si>
  <si>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</si>
  <si>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</si>
  <si>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</si>
  <si>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</si>
  <si>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</si>
  <si>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</si>
  <si>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</si>
  <si>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</si>
  <si>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</si>
  <si>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</si>
  <si>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</si>
  <si>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</si>
  <si>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</si>
  <si>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</si>
  <si>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</si>
  <si>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</si>
  <si>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</si>
  <si>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</si>
  <si>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</si>
  <si>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</si>
  <si>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</si>
  <si>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</si>
  <si>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</si>
  <si>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</si>
  <si>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</si>
  <si>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</si>
  <si>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</si>
  <si>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</si>
  <si>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</si>
  <si>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</si>
  <si>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</si>
  <si>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</si>
  <si>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</si>
  <si>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</si>
  <si>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</si>
  <si>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</si>
  <si>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</si>
  <si>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</si>
  <si>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</si>
  <si>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</si>
  <si>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</si>
  <si>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</si>
  <si>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</si>
  <si>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</si>
  <si>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</si>
  <si>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</si>
  <si>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</si>
  <si>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</si>
  <si>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</si>
  <si>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</si>
  <si>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</si>
  <si>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</si>
  <si>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</si>
  <si>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</si>
  <si>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</si>
  <si>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</si>
  <si>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</si>
  <si>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</si>
  <si>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</si>
  <si>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22442487-C</t>
  </si>
  <si>
    <t>A01002-0024</t>
  </si>
  <si>
    <t>Machine #  HARDING</t>
  </si>
  <si>
    <t>A</t>
  </si>
  <si>
    <t>B</t>
  </si>
  <si>
    <t>50 PLUS</t>
  </si>
  <si>
    <t>JO</t>
  </si>
  <si>
    <t>MF</t>
  </si>
  <si>
    <t>BJ</t>
  </si>
  <si>
    <t>CHI55178</t>
  </si>
  <si>
    <t>Routing:        HOLD AT MACH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</si>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</sst>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9" zoomScale="90" zoomScaleNormal="90" workbookViewId="0">
      <selection activeCell="C49" sqref="C49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>
      <c r="B2" s="148" t="s">
        <v>24</v>
      </c>
      <c r="C2" s="149"/>
      <c r="D2" s="21"/>
      <c r="E2" s="150" t="s">
        <v>61</v>
      </c>
      <c r="F2" s="151"/>
      <c r="G2" s="152"/>
      <c r="H2" s="22"/>
      <c r="I2" s="2"/>
      <c r="J2" s="146" t="s">
        <v>0</v>
      </c>
      <c r="K2" s="147"/>
      <c r="L2" s="23" t="s">
        <v>64</v>
      </c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>
        <v>357954</v>
      </c>
      <c r="F3" s="151"/>
      <c r="G3" s="152"/>
      <c r="H3" s="22"/>
      <c r="I3" s="25"/>
      <c r="J3" s="146" t="s">
        <v>25</v>
      </c>
      <c r="K3" s="147"/>
      <c r="L3" s="146" t="s">
        <v>62</v>
      </c>
      <c r="M3" s="149"/>
      <c r="N3" s="149"/>
      <c r="O3" s="147"/>
      <c r="P3" s="22"/>
      <c r="Q3" s="22"/>
      <c r="R3" s="193"/>
      <c r="S3" s="194"/>
      <c r="T3" s="195"/>
      <c r="U3" s="146" t="s">
        <v>70</v>
      </c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>
        <v>50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 t="s">
        <v>66</v>
      </c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2" t="s">
        <v>59</v>
      </c>
      <c r="S9" s="232"/>
      <c r="T9" s="232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2" t="s">
        <v>59</v>
      </c>
      <c r="AP9" s="232"/>
      <c r="AQ9" s="232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63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50</v>
      </c>
      <c r="L12" s="170" t="s">
        <v>55</v>
      </c>
      <c r="M12" s="171"/>
      <c r="N12" s="170"/>
      <c r="O12" s="172"/>
      <c r="P12" s="67"/>
      <c r="Q12" s="67"/>
      <c r="R12" s="67" t="s">
        <v>64</v>
      </c>
      <c r="S12" s="68"/>
      <c r="T12" s="69"/>
      <c r="U12" s="69">
        <v>4</v>
      </c>
      <c r="V12" s="54">
        <f>SUM(F13:F23)</f>
        <v>3</v>
      </c>
      <c r="W12" s="55">
        <f>U12/V12</f>
        <v>1.3333333333333333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42017</v>
      </c>
      <c r="C13" s="30" t="s">
        <v>67</v>
      </c>
      <c r="D13" s="30"/>
      <c r="E13" s="30">
        <v>0</v>
      </c>
      <c r="F13" s="77">
        <v>3</v>
      </c>
      <c r="G13" s="32">
        <v>2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2</v>
      </c>
      <c r="K13" s="6">
        <f>E$4-J13</f>
        <v>48</v>
      </c>
      <c r="L13" s="7">
        <f t="shared" ref="L13:L23" si="1">IF(G13="",0,$T$12*(I13-F13-Q13))</f>
        <v>0</v>
      </c>
      <c r="M13" s="4">
        <f>G13</f>
        <v>2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>
      <c r="B14" s="29">
        <v>42017</v>
      </c>
      <c r="C14" s="30" t="s">
        <v>68</v>
      </c>
      <c r="D14" s="30"/>
      <c r="E14" s="30">
        <v>7</v>
      </c>
      <c r="F14" s="78">
        <v>0</v>
      </c>
      <c r="G14" s="32">
        <v>62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64</v>
      </c>
      <c r="K14" s="6">
        <f>E$4-J14</f>
        <v>-14</v>
      </c>
      <c r="L14" s="7">
        <f t="shared" si="1"/>
        <v>0</v>
      </c>
      <c r="M14" s="4">
        <f t="shared" ref="M14:M23" si="4">G14</f>
        <v>62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42018</v>
      </c>
      <c r="C15" s="30" t="s">
        <v>69</v>
      </c>
      <c r="D15" s="30"/>
      <c r="E15" s="30">
        <v>2</v>
      </c>
      <c r="F15" s="78">
        <v>0</v>
      </c>
      <c r="G15" s="32">
        <v>45</v>
      </c>
      <c r="H15" s="4" t="e">
        <f>IF(G15="","",(IF(#REF!=0,"",(#REF!*G15*#REF!))))</f>
        <v>#REF!</v>
      </c>
      <c r="I15" s="5">
        <f t="shared" si="0"/>
        <v>2</v>
      </c>
      <c r="J15" s="6">
        <f>SUM(G$12:G15)</f>
        <v>109</v>
      </c>
      <c r="K15" s="6">
        <f>E$4-J15</f>
        <v>-59</v>
      </c>
      <c r="L15" s="7">
        <f t="shared" si="1"/>
        <v>0</v>
      </c>
      <c r="M15" s="4">
        <f t="shared" si="4"/>
        <v>45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220"/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>
        <v>42018</v>
      </c>
      <c r="C16" s="35" t="s">
        <v>67</v>
      </c>
      <c r="D16" s="50"/>
      <c r="E16" s="50">
        <v>0.5</v>
      </c>
      <c r="F16" s="79">
        <v>0</v>
      </c>
      <c r="G16" s="10">
        <v>15</v>
      </c>
      <c r="H16" s="4" t="e">
        <f>IF(G16="","",(IF(#REF!=0,"",(#REF!*G16*#REF!))))</f>
        <v>#REF!</v>
      </c>
      <c r="I16" s="5">
        <f t="shared" si="0"/>
        <v>0.5</v>
      </c>
      <c r="J16" s="6">
        <f>SUM(G$12:G16)</f>
        <v>124</v>
      </c>
      <c r="K16" s="6">
        <f t="shared" ref="K16:K24" si="8">E$4-J16</f>
        <v>-74</v>
      </c>
      <c r="L16" s="7">
        <f t="shared" si="1"/>
        <v>0</v>
      </c>
      <c r="M16" s="4">
        <f t="shared" si="4"/>
        <v>15</v>
      </c>
      <c r="N16" s="110" t="str">
        <f t="shared" si="5"/>
        <v/>
      </c>
      <c r="O16" s="111"/>
      <c r="P16" s="33"/>
      <c r="Q16" s="8">
        <v>0</v>
      </c>
      <c r="R16" s="8">
        <v>0</v>
      </c>
      <c r="S16" s="8">
        <v>0</v>
      </c>
      <c r="T16" s="107"/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124</v>
      </c>
      <c r="K17" s="6">
        <f t="shared" ref="K17" si="11">E$4-J17</f>
        <v>-74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124</v>
      </c>
      <c r="K18" s="6">
        <f t="shared" ref="K18:K20" si="17">E$4-J18</f>
        <v>-74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124</v>
      </c>
      <c r="K19" s="6">
        <f t="shared" si="17"/>
        <v>-74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124</v>
      </c>
      <c r="K20" s="6">
        <f t="shared" si="17"/>
        <v>-74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124</v>
      </c>
      <c r="K21" s="6">
        <f t="shared" si="8"/>
        <v>-74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124</v>
      </c>
      <c r="K22" s="6">
        <f t="shared" si="8"/>
        <v>-74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124</v>
      </c>
      <c r="K23" s="6">
        <f t="shared" si="8"/>
        <v>-74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9.5</v>
      </c>
      <c r="F24" s="62">
        <f>SUM(F13:F23)</f>
        <v>3</v>
      </c>
      <c r="G24" s="62">
        <f>SUM(G13:G23)</f>
        <v>124</v>
      </c>
      <c r="H24" s="81"/>
      <c r="I24" s="62">
        <f t="shared" si="0"/>
        <v>12.5</v>
      </c>
      <c r="J24" s="82">
        <f>J23</f>
        <v>124</v>
      </c>
      <c r="K24" s="82">
        <f t="shared" si="8"/>
        <v>-74</v>
      </c>
      <c r="L24" s="83">
        <f>SUM(L13:L23)</f>
        <v>0</v>
      </c>
      <c r="M24" s="81">
        <f>SUM(M13:M23)</f>
        <v>124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71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5" t="s">
        <v>38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50</v>
      </c>
      <c r="L26" s="170" t="s">
        <v>55</v>
      </c>
      <c r="M26" s="171"/>
      <c r="N26" s="170"/>
      <c r="O26" s="172"/>
      <c r="P26" s="67"/>
      <c r="Q26" s="67"/>
      <c r="R26" s="67" t="s">
        <v>65</v>
      </c>
      <c r="S26" s="68"/>
      <c r="T26" s="70"/>
      <c r="U26" s="71"/>
      <c r="V26" s="56">
        <f>SUM(F27:F37)</f>
        <v>2</v>
      </c>
      <c r="W26" s="57">
        <f>U26/V26</f>
        <v>0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42018</v>
      </c>
      <c r="C27" s="60" t="s">
        <v>67</v>
      </c>
      <c r="D27" s="8"/>
      <c r="E27" s="30">
        <v>0.5</v>
      </c>
      <c r="F27" s="31">
        <v>2</v>
      </c>
      <c r="G27" s="32">
        <v>9</v>
      </c>
      <c r="H27" s="4" t="e">
        <f>IF(G27="","",(IF(#REF!=0,"",(#REF!*G27*#REF!))))</f>
        <v>#REF!</v>
      </c>
      <c r="I27" s="7">
        <f t="shared" ref="I27:I37" si="23">IF(G27="","",(SUM(E27+F27+Q27)))</f>
        <v>2.5</v>
      </c>
      <c r="J27" s="6">
        <f>SUM(G$26:G27)</f>
        <v>9</v>
      </c>
      <c r="K27" s="6">
        <f>E$4-J27</f>
        <v>41</v>
      </c>
      <c r="L27" s="7">
        <f t="shared" ref="L27:L37" si="24">IF(G27="",0,T$26*(I27-F27-Q27))</f>
        <v>0</v>
      </c>
      <c r="M27" s="4">
        <f>G27</f>
        <v>9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233"/>
      <c r="U27" s="234"/>
      <c r="V27" s="234"/>
      <c r="W27" s="23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3"/>
      <c r="AR27" s="234"/>
      <c r="AS27" s="234"/>
      <c r="AT27" s="235"/>
    </row>
    <row r="28" spans="2:46" ht="15" customHeight="1">
      <c r="B28" s="9">
        <v>42018</v>
      </c>
      <c r="C28" s="60" t="s">
        <v>68</v>
      </c>
      <c r="D28" s="8"/>
      <c r="E28" s="30">
        <v>8</v>
      </c>
      <c r="F28" s="34">
        <v>0</v>
      </c>
      <c r="G28" s="32">
        <v>124</v>
      </c>
      <c r="H28" s="4" t="e">
        <f>IF(G28="","",(IF(#REF!=0,"",(#REF!*G28*#REF!))))</f>
        <v>#REF!</v>
      </c>
      <c r="I28" s="7">
        <f t="shared" si="23"/>
        <v>8</v>
      </c>
      <c r="J28" s="6">
        <f>SUM(G$26:G28)</f>
        <v>133</v>
      </c>
      <c r="K28" s="6">
        <f>E$4-J28</f>
        <v>-83</v>
      </c>
      <c r="L28" s="7">
        <f t="shared" si="24"/>
        <v>0</v>
      </c>
      <c r="M28" s="4">
        <f t="shared" ref="M28:M37" si="27">G28</f>
        <v>124</v>
      </c>
      <c r="N28" s="110" t="str">
        <f t="shared" ref="N28:N37" si="28">IF(L28=0,"",(M28/L28))</f>
        <v/>
      </c>
      <c r="O28" s="111"/>
      <c r="P28" s="33"/>
      <c r="Q28" s="8">
        <v>0</v>
      </c>
      <c r="R28" s="8">
        <v>0</v>
      </c>
      <c r="S28" s="8">
        <v>0</v>
      </c>
      <c r="T28" s="233" t="s">
        <v>72</v>
      </c>
      <c r="U28" s="234"/>
      <c r="V28" s="234"/>
      <c r="W28" s="235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133</v>
      </c>
      <c r="K29" s="6">
        <f t="shared" ref="K29:K31" si="32">E$4-J29</f>
        <v>-83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12" t="s">
        <v>73</v>
      </c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133</v>
      </c>
      <c r="K30" s="6">
        <f t="shared" si="32"/>
        <v>-83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133</v>
      </c>
      <c r="K31" s="6">
        <f t="shared" si="32"/>
        <v>-83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133</v>
      </c>
      <c r="K32" s="6">
        <f t="shared" ref="K32" si="39">E$4-J32</f>
        <v>-83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133</v>
      </c>
      <c r="K33" s="6">
        <f>E$4-J33</f>
        <v>-83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133</v>
      </c>
      <c r="K34" s="6">
        <f t="shared" ref="K34:K38" si="45">E$4-J34</f>
        <v>-83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133</v>
      </c>
      <c r="K35" s="6">
        <f t="shared" si="45"/>
        <v>-83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133</v>
      </c>
      <c r="K36" s="6">
        <f t="shared" si="45"/>
        <v>-83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133</v>
      </c>
      <c r="K37" s="6">
        <f t="shared" si="45"/>
        <v>-83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4" t="s">
        <v>20</v>
      </c>
      <c r="C38" s="125"/>
      <c r="D38" s="53"/>
      <c r="E38" s="63">
        <f t="shared" ref="E38:F38" si="47">SUM(E27:E37)</f>
        <v>8.5</v>
      </c>
      <c r="F38" s="63">
        <f t="shared" si="47"/>
        <v>2</v>
      </c>
      <c r="G38" s="63">
        <f>SUM(G27:G37)</f>
        <v>133</v>
      </c>
      <c r="H38" s="81"/>
      <c r="I38" s="83">
        <f t="shared" ref="I38" si="48">IF(G38="","",(SUM(E38+F38+Q38)))</f>
        <v>10.5</v>
      </c>
      <c r="J38" s="82">
        <f>J37</f>
        <v>133</v>
      </c>
      <c r="K38" s="82">
        <f t="shared" si="45"/>
        <v>-83</v>
      </c>
      <c r="L38" s="83">
        <f>SUM(L27:L37)</f>
        <v>0</v>
      </c>
      <c r="M38" s="81">
        <f>SUM(M27:M37)</f>
        <v>133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50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50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97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>
        <v>122</v>
      </c>
      <c r="G56" s="127"/>
      <c r="H56" s="2"/>
      <c r="I56" s="43">
        <v>1</v>
      </c>
      <c r="J56" s="11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6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11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36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4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7"/>
      <c r="P57" s="117"/>
      <c r="Q57" s="117"/>
      <c r="R57" s="117"/>
      <c r="S57" s="117"/>
      <c r="T57" s="117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4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133</v>
      </c>
      <c r="G59" s="127"/>
      <c r="H59" s="2"/>
      <c r="I59" s="43">
        <v>4</v>
      </c>
      <c r="J59" s="104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4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124</v>
      </c>
      <c r="G60" s="227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2015-01-19T19:48:10Z</dcterms:modified>
</cp:coreProperties>
</file>