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L15" i="1" s="1"/>
  <c r="N15" i="1" s="1"/>
  <c r="J15" i="1"/>
  <c r="K15" i="1" s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<sst xmlns="http://schemas.openxmlformats.org/spreadsheetml/2006/main" count="150" uniqueCount="80">
  <si>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</si>
  <si>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</si>
  <si>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</si>
  <si>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</si>
  <si>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</si>
  <si>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</si>
  <si>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</si>
  <si>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</si>
  <si>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</si>
  <si>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</si>
  <si>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</si>
  <si>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</si>
  <si>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</si>
  <si>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</si>
  <si>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</si>
  <si>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</si>
  <si>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</si>
  <si>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</si>
  <si>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</si>
  <si>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</si>
  <si>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</si>
  <si>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</si>
  <si>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</si>
  <si>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</si>
  <si>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</si>
  <si>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</si>
  <si>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</si>
  <si>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</si>
  <si>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</si>
  <si>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</si>
  <si>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</si>
  <si>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</si>
  <si>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</si>
  <si>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</si>
  <si>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</si>
  <si>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</si>
  <si>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</si>
  <si>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</si>
  <si>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</si>
  <si>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</si>
  <si>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</si>
  <si>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</si>
  <si>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</si>
  <si>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</si>
  <si>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</si>
  <si>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</si>
  <si>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</si>
  <si>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</si>
  <si>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</si>
  <si>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</si>
  <si>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</si>
  <si>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</si>
  <si>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</si>
  <si>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</si>
  <si>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</si>
  <si>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</si>
  <si>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</si>
  <si>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</si>
  <si>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</si>
  <si>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</si>
  <si>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</si>
  <si>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</si>
  <si>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</si>
  <si>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A06153-0016</t>
  </si>
  <si>
    <t>Machine # T42</t>
  </si>
  <si>
    <t>BA</t>
  </si>
  <si>
    <t>BJ</t>
  </si>
  <si>
    <t>YES</t>
  </si>
  <si>
    <t>JC</t>
  </si>
  <si>
    <t>JO</t>
  </si>
  <si>
    <t>N/A</t>
  </si>
  <si>
    <t>B</t>
  </si>
  <si>
    <t>Routing:        HOLD PARTS AT MACH FOR OP "B"</t>
  </si>
  <si>
    <t>Machine # CNC BP</t>
  </si>
  <si>
    <t>LW</t>
  </si>
  <si>
    <t>SB</t>
  </si>
  <si>
    <t>E5011 for .5 hr</t>
  </si>
  <si>
    <t>SR</t>
  </si>
  <si>
    <t>JOB OUT</t>
  </si>
  <si>
    <t xml:space="preserve">No parts @ mach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</si>
</sst>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25" zoomScale="90" zoomScaleNormal="90" workbookViewId="0">
      <selection activeCell="F57" sqref="F57:G57"/>
    </sheetView>
  </sheetViews>
  <sheetFormatPr defaultColWidth="9.140625"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6" t="s">
        <v>54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9"/>
      <c r="W1" s="20"/>
      <c r="Y1" s="18"/>
      <c r="Z1" s="136" t="s">
        <v>54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94"/>
      <c r="AT1" s="20"/>
    </row>
    <row r="2" spans="2:46" ht="19.5" customHeight="1" x14ac:dyDescent="0.25">
      <c r="B2" s="151" t="s">
        <v>24</v>
      </c>
      <c r="C2" s="152"/>
      <c r="D2" s="21"/>
      <c r="E2" s="153">
        <v>300322</v>
      </c>
      <c r="F2" s="154"/>
      <c r="G2" s="155"/>
      <c r="H2" s="22"/>
      <c r="I2" s="2"/>
      <c r="J2" s="149" t="s">
        <v>0</v>
      </c>
      <c r="K2" s="150"/>
      <c r="L2" s="23" t="s">
        <v>71</v>
      </c>
      <c r="M2" s="22"/>
      <c r="N2" s="22"/>
      <c r="O2" s="22"/>
      <c r="P2" s="22"/>
      <c r="Q2" s="22"/>
      <c r="R2" s="193" t="s">
        <v>45</v>
      </c>
      <c r="S2" s="194"/>
      <c r="T2" s="195"/>
      <c r="U2" s="149"/>
      <c r="V2" s="152"/>
      <c r="W2" s="187"/>
      <c r="Y2" s="151" t="s">
        <v>24</v>
      </c>
      <c r="Z2" s="152"/>
      <c r="AA2" s="93"/>
      <c r="AB2" s="153"/>
      <c r="AC2" s="154"/>
      <c r="AD2" s="155"/>
      <c r="AE2" s="22"/>
      <c r="AF2" s="2"/>
      <c r="AG2" s="149" t="s">
        <v>0</v>
      </c>
      <c r="AH2" s="150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9"/>
      <c r="AS2" s="152"/>
      <c r="AT2" s="187"/>
    </row>
    <row r="3" spans="2:46" ht="19.5" customHeight="1" x14ac:dyDescent="0.25">
      <c r="B3" s="151" t="s">
        <v>22</v>
      </c>
      <c r="C3" s="152"/>
      <c r="D3" s="24"/>
      <c r="E3" s="153">
        <v>380844</v>
      </c>
      <c r="F3" s="154"/>
      <c r="G3" s="155"/>
      <c r="H3" s="22"/>
      <c r="I3" s="25"/>
      <c r="J3" s="149" t="s">
        <v>25</v>
      </c>
      <c r="K3" s="150"/>
      <c r="L3" s="149" t="s">
        <v>63</v>
      </c>
      <c r="M3" s="152"/>
      <c r="N3" s="152"/>
      <c r="O3" s="150"/>
      <c r="P3" s="22"/>
      <c r="Q3" s="22"/>
      <c r="R3" s="196"/>
      <c r="S3" s="197"/>
      <c r="T3" s="198"/>
      <c r="U3" s="149" t="s">
        <v>70</v>
      </c>
      <c r="V3" s="152"/>
      <c r="W3" s="187"/>
      <c r="Y3" s="151" t="s">
        <v>22</v>
      </c>
      <c r="Z3" s="152"/>
      <c r="AA3" s="92"/>
      <c r="AB3" s="153"/>
      <c r="AC3" s="154"/>
      <c r="AD3" s="155"/>
      <c r="AE3" s="22"/>
      <c r="AF3" s="25"/>
      <c r="AG3" s="149" t="s">
        <v>25</v>
      </c>
      <c r="AH3" s="150"/>
      <c r="AI3" s="149"/>
      <c r="AJ3" s="152"/>
      <c r="AK3" s="152"/>
      <c r="AL3" s="150"/>
      <c r="AM3" s="22"/>
      <c r="AN3" s="22"/>
      <c r="AO3" s="196"/>
      <c r="AP3" s="197"/>
      <c r="AQ3" s="198"/>
      <c r="AR3" s="149"/>
      <c r="AS3" s="152"/>
      <c r="AT3" s="187"/>
    </row>
    <row r="4" spans="2:46" ht="19.5" customHeight="1" x14ac:dyDescent="0.25">
      <c r="B4" s="214" t="s">
        <v>23</v>
      </c>
      <c r="C4" s="195"/>
      <c r="D4" s="24"/>
      <c r="E4" s="193">
        <v>55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25">
      <c r="B5" s="226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6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25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25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9"/>
      <c r="V7" s="152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9"/>
      <c r="AS7" s="152"/>
      <c r="AT7" s="187"/>
    </row>
    <row r="8" spans="2:46" ht="16.5" customHeight="1" x14ac:dyDescent="0.25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9"/>
      <c r="V8" s="152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9"/>
      <c r="AS8" s="152"/>
      <c r="AT8" s="187"/>
    </row>
    <row r="9" spans="2:46" ht="16.5" customHeight="1" thickBot="1" x14ac:dyDescent="0.3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6" t="s">
        <v>59</v>
      </c>
      <c r="S9" s="236"/>
      <c r="T9" s="236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6" t="s">
        <v>59</v>
      </c>
      <c r="AP9" s="236"/>
      <c r="AQ9" s="236"/>
      <c r="AR9" s="206"/>
      <c r="AS9" s="207"/>
      <c r="AT9" s="208"/>
    </row>
    <row r="10" spans="2:46" ht="20.25" customHeight="1" x14ac:dyDescent="0.25">
      <c r="B10" s="156" t="s">
        <v>2</v>
      </c>
      <c r="C10" s="158" t="s">
        <v>3</v>
      </c>
      <c r="D10" s="171" t="s">
        <v>4</v>
      </c>
      <c r="E10" s="171" t="s">
        <v>5</v>
      </c>
      <c r="F10" s="158" t="s">
        <v>6</v>
      </c>
      <c r="G10" s="171" t="s">
        <v>16</v>
      </c>
      <c r="H10" s="160" t="s">
        <v>7</v>
      </c>
      <c r="I10" s="160" t="s">
        <v>8</v>
      </c>
      <c r="J10" s="160" t="s">
        <v>30</v>
      </c>
      <c r="K10" s="160" t="s">
        <v>9</v>
      </c>
      <c r="L10" s="160" t="s">
        <v>10</v>
      </c>
      <c r="M10" s="160" t="s">
        <v>11</v>
      </c>
      <c r="N10" s="183" t="s">
        <v>17</v>
      </c>
      <c r="O10" s="184"/>
      <c r="P10" s="171"/>
      <c r="Q10" s="171" t="s">
        <v>18</v>
      </c>
      <c r="R10" s="171" t="s">
        <v>26</v>
      </c>
      <c r="S10" s="171" t="s">
        <v>27</v>
      </c>
      <c r="T10" s="171" t="s">
        <v>21</v>
      </c>
      <c r="U10" s="203" t="s">
        <v>19</v>
      </c>
      <c r="V10" s="158" t="s">
        <v>28</v>
      </c>
      <c r="W10" s="180" t="s">
        <v>29</v>
      </c>
      <c r="Y10" s="156" t="s">
        <v>2</v>
      </c>
      <c r="Z10" s="158" t="s">
        <v>3</v>
      </c>
      <c r="AA10" s="171" t="s">
        <v>4</v>
      </c>
      <c r="AB10" s="171" t="s">
        <v>5</v>
      </c>
      <c r="AC10" s="158" t="s">
        <v>6</v>
      </c>
      <c r="AD10" s="171" t="s">
        <v>16</v>
      </c>
      <c r="AE10" s="160" t="s">
        <v>7</v>
      </c>
      <c r="AF10" s="160" t="s">
        <v>8</v>
      </c>
      <c r="AG10" s="160" t="s">
        <v>30</v>
      </c>
      <c r="AH10" s="160" t="s">
        <v>9</v>
      </c>
      <c r="AI10" s="160" t="s">
        <v>10</v>
      </c>
      <c r="AJ10" s="160" t="s">
        <v>11</v>
      </c>
      <c r="AK10" s="183" t="s">
        <v>17</v>
      </c>
      <c r="AL10" s="184"/>
      <c r="AM10" s="171"/>
      <c r="AN10" s="171" t="s">
        <v>18</v>
      </c>
      <c r="AO10" s="171" t="s">
        <v>26</v>
      </c>
      <c r="AP10" s="171" t="s">
        <v>27</v>
      </c>
      <c r="AQ10" s="171" t="s">
        <v>21</v>
      </c>
      <c r="AR10" s="203" t="s">
        <v>19</v>
      </c>
      <c r="AS10" s="158" t="s">
        <v>28</v>
      </c>
      <c r="AT10" s="180" t="s">
        <v>29</v>
      </c>
    </row>
    <row r="11" spans="2:46" ht="30.75" customHeight="1" thickBot="1" x14ac:dyDescent="0.3">
      <c r="B11" s="157"/>
      <c r="C11" s="159"/>
      <c r="D11" s="182"/>
      <c r="E11" s="182"/>
      <c r="F11" s="159"/>
      <c r="G11" s="182"/>
      <c r="H11" s="161"/>
      <c r="I11" s="161"/>
      <c r="J11" s="161"/>
      <c r="K11" s="161"/>
      <c r="L11" s="161"/>
      <c r="M11" s="161"/>
      <c r="N11" s="185"/>
      <c r="O11" s="186"/>
      <c r="P11" s="172"/>
      <c r="Q11" s="172"/>
      <c r="R11" s="172"/>
      <c r="S11" s="172"/>
      <c r="T11" s="172"/>
      <c r="U11" s="204"/>
      <c r="V11" s="205"/>
      <c r="W11" s="181"/>
      <c r="Y11" s="157"/>
      <c r="Z11" s="159"/>
      <c r="AA11" s="182"/>
      <c r="AB11" s="182"/>
      <c r="AC11" s="159"/>
      <c r="AD11" s="182"/>
      <c r="AE11" s="161"/>
      <c r="AF11" s="161"/>
      <c r="AG11" s="161"/>
      <c r="AH11" s="161"/>
      <c r="AI11" s="161"/>
      <c r="AJ11" s="161"/>
      <c r="AK11" s="185"/>
      <c r="AL11" s="186"/>
      <c r="AM11" s="172"/>
      <c r="AN11" s="172"/>
      <c r="AO11" s="172"/>
      <c r="AP11" s="172"/>
      <c r="AQ11" s="172"/>
      <c r="AR11" s="204"/>
      <c r="AS11" s="205"/>
      <c r="AT11" s="181"/>
    </row>
    <row r="12" spans="2:46" ht="15" customHeight="1" x14ac:dyDescent="0.25">
      <c r="B12" s="168" t="s">
        <v>64</v>
      </c>
      <c r="C12" s="169"/>
      <c r="D12" s="169"/>
      <c r="E12" s="169"/>
      <c r="F12" s="170"/>
      <c r="G12" s="45"/>
      <c r="H12" s="3"/>
      <c r="I12" s="3" t="s">
        <v>1</v>
      </c>
      <c r="J12" s="28">
        <v>0</v>
      </c>
      <c r="K12" s="28">
        <f>E$4</f>
        <v>55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>
        <v>4</v>
      </c>
      <c r="V12" s="54">
        <f>SUM(F13:F23)</f>
        <v>2</v>
      </c>
      <c r="W12" s="55">
        <f>U12/V12</f>
        <v>2</v>
      </c>
      <c r="Y12" s="168" t="s">
        <v>41</v>
      </c>
      <c r="Z12" s="169"/>
      <c r="AA12" s="169"/>
      <c r="AB12" s="169"/>
      <c r="AC12" s="170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42248</v>
      </c>
      <c r="C13" s="30" t="s">
        <v>65</v>
      </c>
      <c r="D13" s="30"/>
      <c r="E13" s="30">
        <v>2</v>
      </c>
      <c r="F13" s="78">
        <v>2</v>
      </c>
      <c r="G13" s="32">
        <v>13</v>
      </c>
      <c r="H13" s="4"/>
      <c r="I13" s="5">
        <f t="shared" ref="I13" si="0">IF(G13="","",(SUM(E13+F13+Q13)))</f>
        <v>4</v>
      </c>
      <c r="J13" s="6">
        <f>SUM(G$12:G13)</f>
        <v>13</v>
      </c>
      <c r="K13" s="6">
        <f>E$4-J13</f>
        <v>42</v>
      </c>
      <c r="L13" s="7">
        <f t="shared" ref="L13" si="1">IF(G13="",0,$T$12*(I13-F13-Q13))</f>
        <v>0</v>
      </c>
      <c r="M13" s="4">
        <f>G13</f>
        <v>13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3"/>
      <c r="U13" s="224"/>
      <c r="V13" s="224"/>
      <c r="W13" s="225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3"/>
      <c r="AR13" s="224"/>
      <c r="AS13" s="224"/>
      <c r="AT13" s="225"/>
    </row>
    <row r="14" spans="2:46" ht="15" customHeight="1" x14ac:dyDescent="0.25">
      <c r="B14" s="29">
        <v>42249</v>
      </c>
      <c r="C14" s="30" t="s">
        <v>66</v>
      </c>
      <c r="D14" s="30"/>
      <c r="E14" s="30">
        <v>8</v>
      </c>
      <c r="F14" s="78">
        <v>0</v>
      </c>
      <c r="G14" s="32">
        <v>35</v>
      </c>
      <c r="H14" s="4"/>
      <c r="I14" s="5">
        <f t="shared" ref="I14:I23" si="4">IF(G14="","",(SUM(E14+F14+Q14)))</f>
        <v>8</v>
      </c>
      <c r="J14" s="6">
        <f>SUM(G$12:G14)</f>
        <v>48</v>
      </c>
      <c r="K14" s="6">
        <f t="shared" ref="K14:K23" si="5">E$4-J14</f>
        <v>7</v>
      </c>
      <c r="L14" s="7">
        <f t="shared" ref="L14:L23" si="6">IF(G14="",0,$T$12*(I14-F14-Q14))</f>
        <v>0</v>
      </c>
      <c r="M14" s="4">
        <f t="shared" ref="M14:M23" si="7">G14</f>
        <v>35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25">
      <c r="B15" s="29">
        <v>42249</v>
      </c>
      <c r="C15" s="30" t="s">
        <v>69</v>
      </c>
      <c r="D15" s="30"/>
      <c r="E15" s="30">
        <v>8</v>
      </c>
      <c r="F15" s="78">
        <v>0</v>
      </c>
      <c r="G15" s="32">
        <v>42</v>
      </c>
      <c r="H15" s="4"/>
      <c r="I15" s="5">
        <f t="shared" si="4"/>
        <v>8</v>
      </c>
      <c r="J15" s="6">
        <f>SUM(G$12:G15)</f>
        <v>90</v>
      </c>
      <c r="K15" s="6">
        <f t="shared" si="5"/>
        <v>-35</v>
      </c>
      <c r="L15" s="7">
        <f t="shared" si="6"/>
        <v>0</v>
      </c>
      <c r="M15" s="4">
        <f t="shared" si="7"/>
        <v>42</v>
      </c>
      <c r="N15" s="111" t="str">
        <f t="shared" si="8"/>
        <v/>
      </c>
      <c r="O15" s="112"/>
      <c r="P15" s="33"/>
      <c r="Q15" s="8">
        <v>0</v>
      </c>
      <c r="R15" s="8">
        <v>0</v>
      </c>
      <c r="S15" s="8">
        <v>0</v>
      </c>
      <c r="T15" s="223"/>
      <c r="U15" s="224"/>
      <c r="V15" s="224"/>
      <c r="W15" s="225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25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90</v>
      </c>
      <c r="K16" s="6">
        <f t="shared" si="5"/>
        <v>-35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25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90</v>
      </c>
      <c r="K17" s="6">
        <f t="shared" si="5"/>
        <v>-35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25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90</v>
      </c>
      <c r="K18" s="6">
        <f t="shared" si="5"/>
        <v>-35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25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90</v>
      </c>
      <c r="K19" s="6">
        <f t="shared" si="5"/>
        <v>-35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25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90</v>
      </c>
      <c r="K20" s="6">
        <f t="shared" si="5"/>
        <v>-35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25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90</v>
      </c>
      <c r="K21" s="6">
        <f t="shared" si="5"/>
        <v>-35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25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90</v>
      </c>
      <c r="K22" s="6">
        <f t="shared" si="5"/>
        <v>-35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6"/>
      <c r="U22" s="117"/>
      <c r="V22" s="117"/>
      <c r="W22" s="118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6"/>
      <c r="AR22" s="117"/>
      <c r="AS22" s="117"/>
      <c r="AT22" s="118"/>
    </row>
    <row r="23" spans="2:46" ht="15" customHeight="1" x14ac:dyDescent="0.25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90</v>
      </c>
      <c r="K23" s="6">
        <f t="shared" si="5"/>
        <v>-35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6"/>
      <c r="U23" s="117"/>
      <c r="V23" s="117"/>
      <c r="W23" s="118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6"/>
      <c r="AR23" s="117"/>
      <c r="AS23" s="117"/>
      <c r="AT23" s="118"/>
    </row>
    <row r="24" spans="2:46" ht="15" customHeight="1" x14ac:dyDescent="0.25">
      <c r="B24" s="127" t="s">
        <v>20</v>
      </c>
      <c r="C24" s="128"/>
      <c r="D24" s="52"/>
      <c r="E24" s="62">
        <f>SUM(E13:E23)</f>
        <v>18</v>
      </c>
      <c r="F24" s="62">
        <f>SUM(F13:F23)</f>
        <v>2</v>
      </c>
      <c r="G24" s="62">
        <f>SUM(G13:G23)</f>
        <v>90</v>
      </c>
      <c r="H24" s="81"/>
      <c r="I24" s="62">
        <f t="shared" ref="I24" si="15">IF(G24="","",(SUM(E24+F24+Q24)))</f>
        <v>20</v>
      </c>
      <c r="J24" s="82">
        <f>J23</f>
        <v>90</v>
      </c>
      <c r="K24" s="82">
        <f t="shared" ref="K24" si="16">E$4-J24</f>
        <v>-35</v>
      </c>
      <c r="L24" s="83">
        <f>SUM(L13:L23)</f>
        <v>0</v>
      </c>
      <c r="M24" s="81">
        <f>SUM(M13:M23)</f>
        <v>90</v>
      </c>
      <c r="N24" s="125" t="e">
        <f>SUM(M24/L24)</f>
        <v>#DIV/0!</v>
      </c>
      <c r="O24" s="126"/>
      <c r="P24" s="84"/>
      <c r="Q24" s="83">
        <f>SUM(Q13:Q23)</f>
        <v>0</v>
      </c>
      <c r="R24" s="83"/>
      <c r="S24" s="83">
        <f>SUM(S13:S23)</f>
        <v>0</v>
      </c>
      <c r="T24" s="162"/>
      <c r="U24" s="163"/>
      <c r="V24" s="163"/>
      <c r="W24" s="164"/>
      <c r="Y24" s="127" t="s">
        <v>20</v>
      </c>
      <c r="Z24" s="12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5" t="e">
        <f>SUM(AJ24/AI24)</f>
        <v>#DIV/0!</v>
      </c>
      <c r="AL24" s="126"/>
      <c r="AM24" s="84"/>
      <c r="AN24" s="83">
        <f>SUM(AN13:AN23)</f>
        <v>0</v>
      </c>
      <c r="AO24" s="83"/>
      <c r="AP24" s="83">
        <f>SUM(AP13:AP23)</f>
        <v>0</v>
      </c>
      <c r="AQ24" s="162"/>
      <c r="AR24" s="163"/>
      <c r="AS24" s="163"/>
      <c r="AT24" s="164"/>
    </row>
    <row r="25" spans="2:46" s="12" customFormat="1" ht="15.75" thickBot="1" x14ac:dyDescent="0.3">
      <c r="B25" s="165" t="s">
        <v>72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7"/>
      <c r="X25" s="97"/>
      <c r="Y25" s="245" t="s">
        <v>37</v>
      </c>
      <c r="Z25" s="246"/>
      <c r="AA25" s="246"/>
      <c r="AB25" s="246"/>
      <c r="AC25" s="246"/>
      <c r="AD25" s="247"/>
      <c r="AE25" s="247"/>
      <c r="AF25" s="247"/>
      <c r="AG25" s="247"/>
      <c r="AH25" s="247"/>
      <c r="AI25" s="246"/>
      <c r="AJ25" s="246"/>
      <c r="AK25" s="246"/>
      <c r="AL25" s="246"/>
      <c r="AM25" s="246"/>
      <c r="AN25" s="246"/>
      <c r="AO25" s="246"/>
      <c r="AP25" s="246"/>
      <c r="AQ25" s="247"/>
      <c r="AR25" s="247"/>
      <c r="AS25" s="247"/>
      <c r="AT25" s="248"/>
    </row>
    <row r="26" spans="2:46" ht="15" customHeight="1" x14ac:dyDescent="0.25">
      <c r="B26" s="168" t="s">
        <v>62</v>
      </c>
      <c r="C26" s="169"/>
      <c r="D26" s="169"/>
      <c r="E26" s="169"/>
      <c r="F26" s="170"/>
      <c r="G26" s="46"/>
      <c r="H26" s="47" t="str">
        <f>IF(G26="","",(IF(#REF!=0,"",(#REF!*G26*#REF!))))</f>
        <v/>
      </c>
      <c r="I26" s="48"/>
      <c r="J26" s="47"/>
      <c r="K26" s="47">
        <f>E$4</f>
        <v>55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>
        <v>2</v>
      </c>
      <c r="V26" s="56">
        <f>SUM(F27:F37)</f>
        <v>1</v>
      </c>
      <c r="W26" s="57">
        <f>U26/V26</f>
        <v>2</v>
      </c>
      <c r="Y26" s="168" t="s">
        <v>38</v>
      </c>
      <c r="Z26" s="169"/>
      <c r="AA26" s="169"/>
      <c r="AB26" s="169"/>
      <c r="AC26" s="17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>
        <v>42249</v>
      </c>
      <c r="C27" s="60" t="s">
        <v>65</v>
      </c>
      <c r="D27" s="8"/>
      <c r="E27" s="30">
        <v>2.5</v>
      </c>
      <c r="F27" s="31">
        <v>1</v>
      </c>
      <c r="G27" s="32">
        <v>90</v>
      </c>
      <c r="H27" s="4"/>
      <c r="I27" s="7"/>
      <c r="J27" s="6">
        <f>SUM(G$26:G27)</f>
        <v>90</v>
      </c>
      <c r="K27" s="6">
        <f>E$4-J27</f>
        <v>-35</v>
      </c>
      <c r="L27" s="7">
        <f t="shared" ref="L27:L37" si="17">IF(G27="",0,T$26*(I27-F27-Q27))</f>
        <v>0</v>
      </c>
      <c r="M27" s="4">
        <f>G27</f>
        <v>90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237"/>
      <c r="U27" s="238"/>
      <c r="V27" s="238"/>
      <c r="W27" s="239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7"/>
      <c r="AR27" s="238"/>
      <c r="AS27" s="238"/>
      <c r="AT27" s="239"/>
    </row>
    <row r="28" spans="2:46" ht="15" customHeight="1" x14ac:dyDescent="0.25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90</v>
      </c>
      <c r="K28" s="6">
        <f>E$4-J28</f>
        <v>-35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5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25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90</v>
      </c>
      <c r="K29" s="6">
        <f t="shared" ref="K29:K31" si="26">E$4-J29</f>
        <v>-35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25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90</v>
      </c>
      <c r="K30" s="6">
        <f t="shared" si="26"/>
        <v>-35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90</v>
      </c>
      <c r="K31" s="6">
        <f t="shared" si="26"/>
        <v>-35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90</v>
      </c>
      <c r="K32" s="6">
        <f t="shared" ref="K32" si="33">E$4-J32</f>
        <v>-35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90</v>
      </c>
      <c r="K33" s="6">
        <f>E$4-J33</f>
        <v>-35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90</v>
      </c>
      <c r="K34" s="6">
        <f t="shared" ref="K34:K38" si="39">E$4-J34</f>
        <v>-35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90</v>
      </c>
      <c r="K35" s="6">
        <f t="shared" si="39"/>
        <v>-35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90</v>
      </c>
      <c r="K36" s="6">
        <f t="shared" si="39"/>
        <v>-35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90</v>
      </c>
      <c r="K37" s="6">
        <f t="shared" si="39"/>
        <v>-35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25">
      <c r="B38" s="127" t="s">
        <v>20</v>
      </c>
      <c r="C38" s="128"/>
      <c r="D38" s="53"/>
      <c r="E38" s="63">
        <f t="shared" ref="E38:F38" si="41">SUM(E27:E37)</f>
        <v>2.5</v>
      </c>
      <c r="F38" s="63">
        <f t="shared" si="41"/>
        <v>1</v>
      </c>
      <c r="G38" s="63">
        <f>SUM(G27:G37)</f>
        <v>90</v>
      </c>
      <c r="H38" s="81"/>
      <c r="I38" s="83">
        <f t="shared" ref="I38" si="42">IF(G38="","",(SUM(E38+F38+Q38)))</f>
        <v>3.5</v>
      </c>
      <c r="J38" s="82">
        <f>J37</f>
        <v>90</v>
      </c>
      <c r="K38" s="82">
        <f t="shared" si="39"/>
        <v>-35</v>
      </c>
      <c r="L38" s="83">
        <f>SUM(L27:L37)</f>
        <v>0</v>
      </c>
      <c r="M38" s="81">
        <f>SUM(M27:M37)</f>
        <v>90</v>
      </c>
      <c r="N38" s="125" t="e">
        <f>SUM(M38/L38)</f>
        <v>#DIV/0!</v>
      </c>
      <c r="O38" s="126"/>
      <c r="P38" s="84"/>
      <c r="Q38" s="63">
        <f>SUM(Q27:Q37)</f>
        <v>0</v>
      </c>
      <c r="R38" s="63"/>
      <c r="S38" s="63">
        <f>SUM(S27:S37)</f>
        <v>0</v>
      </c>
      <c r="T38" s="122"/>
      <c r="U38" s="123"/>
      <c r="V38" s="123"/>
      <c r="W38" s="124"/>
      <c r="Y38" s="127" t="s">
        <v>20</v>
      </c>
      <c r="Z38" s="128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5" t="e">
        <f>SUM(AJ38/AI38)</f>
        <v>#DIV/0!</v>
      </c>
      <c r="AL38" s="126"/>
      <c r="AM38" s="84"/>
      <c r="AN38" s="63">
        <f>SUM(AN27:AN37)</f>
        <v>0</v>
      </c>
      <c r="AO38" s="63"/>
      <c r="AP38" s="63">
        <f>SUM(AP27:AP37)</f>
        <v>0</v>
      </c>
      <c r="AQ38" s="122"/>
      <c r="AR38" s="123"/>
      <c r="AS38" s="123"/>
      <c r="AT38" s="124"/>
    </row>
    <row r="39" spans="2:46" s="12" customFormat="1" ht="15.75" thickBot="1" x14ac:dyDescent="0.3">
      <c r="B39" s="132" t="s">
        <v>39</v>
      </c>
      <c r="C39" s="133"/>
      <c r="D39" s="133"/>
      <c r="E39" s="133"/>
      <c r="F39" s="133"/>
      <c r="G39" s="134"/>
      <c r="H39" s="134"/>
      <c r="I39" s="134"/>
      <c r="J39" s="134"/>
      <c r="K39" s="134"/>
      <c r="L39" s="133"/>
      <c r="M39" s="133"/>
      <c r="N39" s="133"/>
      <c r="O39" s="133"/>
      <c r="P39" s="133"/>
      <c r="Q39" s="133"/>
      <c r="R39" s="133"/>
      <c r="S39" s="133"/>
      <c r="T39" s="134"/>
      <c r="U39" s="134"/>
      <c r="V39" s="134"/>
      <c r="W39" s="135"/>
      <c r="X39" s="97"/>
      <c r="Y39" s="132" t="s">
        <v>39</v>
      </c>
      <c r="Z39" s="133"/>
      <c r="AA39" s="133"/>
      <c r="AB39" s="133"/>
      <c r="AC39" s="133"/>
      <c r="AD39" s="134"/>
      <c r="AE39" s="134"/>
      <c r="AF39" s="134"/>
      <c r="AG39" s="134"/>
      <c r="AH39" s="134"/>
      <c r="AI39" s="133"/>
      <c r="AJ39" s="133"/>
      <c r="AK39" s="133"/>
      <c r="AL39" s="133"/>
      <c r="AM39" s="133"/>
      <c r="AN39" s="133"/>
      <c r="AO39" s="133"/>
      <c r="AP39" s="133"/>
      <c r="AQ39" s="134"/>
      <c r="AR39" s="134"/>
      <c r="AS39" s="134"/>
      <c r="AT39" s="135"/>
    </row>
    <row r="40" spans="2:46" ht="15" customHeight="1" x14ac:dyDescent="0.25">
      <c r="B40" s="168" t="s">
        <v>73</v>
      </c>
      <c r="C40" s="169"/>
      <c r="D40" s="169"/>
      <c r="E40" s="169"/>
      <c r="F40" s="170"/>
      <c r="G40" s="49"/>
      <c r="H40" s="47" t="str">
        <f>IF(G40="","",(IF(#REF!=0,"",(#REF!*G40*#REF!))))</f>
        <v/>
      </c>
      <c r="I40" s="48"/>
      <c r="J40" s="47"/>
      <c r="K40" s="47">
        <f>E$4</f>
        <v>55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4</v>
      </c>
      <c r="W40" s="57">
        <f>U40/V40</f>
        <v>0</v>
      </c>
      <c r="Y40" s="168" t="s">
        <v>40</v>
      </c>
      <c r="Z40" s="169"/>
      <c r="AA40" s="169"/>
      <c r="AB40" s="169"/>
      <c r="AC40" s="17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>
        <v>42255</v>
      </c>
      <c r="C41" s="37" t="s">
        <v>74</v>
      </c>
      <c r="D41" s="30"/>
      <c r="E41" s="34">
        <v>1</v>
      </c>
      <c r="F41" s="31">
        <v>4</v>
      </c>
      <c r="G41" s="32">
        <v>17</v>
      </c>
      <c r="H41" s="4" t="e">
        <f>IF(G41="","",(IF(#REF!=0,"",(#REF!*G41*#REF!))))</f>
        <v>#REF!</v>
      </c>
      <c r="I41" s="5">
        <f t="shared" ref="I41:I51" si="45">IF(G41="","",(SUM(E41+F41+Q41)))</f>
        <v>5</v>
      </c>
      <c r="J41" s="6">
        <f>SUM(G$40:G41)</f>
        <v>17</v>
      </c>
      <c r="K41" s="6">
        <f>E$4-J41</f>
        <v>38</v>
      </c>
      <c r="L41" s="7">
        <f t="shared" ref="L41:L51" si="46">IF(G41="",0,T$26*(I41-F41-Q41))</f>
        <v>0</v>
      </c>
      <c r="M41" s="4">
        <f>G41</f>
        <v>17</v>
      </c>
      <c r="N41" s="111" t="str">
        <f>IF(L41=0,"",(M41/L41))</f>
        <v/>
      </c>
      <c r="O41" s="112"/>
      <c r="P41" s="33"/>
      <c r="Q41" s="30">
        <v>0</v>
      </c>
      <c r="R41" s="30">
        <v>0</v>
      </c>
      <c r="S41" s="30">
        <v>0</v>
      </c>
      <c r="T41" s="116"/>
      <c r="U41" s="117"/>
      <c r="V41" s="117"/>
      <c r="W41" s="11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6"/>
      <c r="AR41" s="117"/>
      <c r="AS41" s="117"/>
      <c r="AT41" s="118"/>
    </row>
    <row r="42" spans="2:46" ht="15" customHeight="1" x14ac:dyDescent="0.25">
      <c r="B42" s="29">
        <v>42255</v>
      </c>
      <c r="C42" s="37" t="s">
        <v>75</v>
      </c>
      <c r="D42" s="30"/>
      <c r="E42" s="30">
        <v>7.5</v>
      </c>
      <c r="F42" s="34">
        <v>0</v>
      </c>
      <c r="G42" s="32">
        <v>72</v>
      </c>
      <c r="H42" s="4" t="e">
        <f>IF(G42="","",(IF(#REF!=0,"",(#REF!*G42*#REF!))))</f>
        <v>#REF!</v>
      </c>
      <c r="I42" s="5">
        <f t="shared" si="45"/>
        <v>7.5</v>
      </c>
      <c r="J42" s="6">
        <f>SUM(G$40:G42)</f>
        <v>89</v>
      </c>
      <c r="K42" s="6">
        <f>E$4-J42</f>
        <v>-34</v>
      </c>
      <c r="L42" s="7">
        <f t="shared" si="46"/>
        <v>0</v>
      </c>
      <c r="M42" s="4">
        <f t="shared" ref="M42:M51" si="49">G42</f>
        <v>72</v>
      </c>
      <c r="N42" s="111" t="str">
        <f t="shared" ref="N42:N51" si="50">IF(L42=0,"",(M42/L42))</f>
        <v/>
      </c>
      <c r="O42" s="112"/>
      <c r="P42" s="33"/>
      <c r="Q42" s="30">
        <v>0</v>
      </c>
      <c r="R42" s="30">
        <v>0</v>
      </c>
      <c r="S42" s="30">
        <v>0</v>
      </c>
      <c r="T42" s="116" t="s">
        <v>76</v>
      </c>
      <c r="U42" s="117"/>
      <c r="V42" s="117"/>
      <c r="W42" s="11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6"/>
      <c r="AR42" s="117"/>
      <c r="AS42" s="117"/>
      <c r="AT42" s="118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89</v>
      </c>
      <c r="K43" s="6">
        <f t="shared" ref="K43:K45" si="54">E$4-J43</f>
        <v>-34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 t="s">
        <v>78</v>
      </c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6"/>
      <c r="AR43" s="117"/>
      <c r="AS43" s="117"/>
      <c r="AT43" s="118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89</v>
      </c>
      <c r="K44" s="6">
        <f t="shared" si="54"/>
        <v>-34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6" t="s">
        <v>79</v>
      </c>
      <c r="U44" s="117"/>
      <c r="V44" s="117"/>
      <c r="W44" s="118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6"/>
      <c r="AR44" s="117"/>
      <c r="AS44" s="117"/>
      <c r="AT44" s="118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89</v>
      </c>
      <c r="K45" s="6">
        <f t="shared" si="54"/>
        <v>-34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6"/>
      <c r="U45" s="117"/>
      <c r="V45" s="117"/>
      <c r="W45" s="118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6"/>
      <c r="AR45" s="117"/>
      <c r="AS45" s="117"/>
      <c r="AT45" s="118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89</v>
      </c>
      <c r="K46" s="6">
        <f>E$4-J46</f>
        <v>-34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6"/>
      <c r="U46" s="117"/>
      <c r="V46" s="117"/>
      <c r="W46" s="11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6"/>
      <c r="AR46" s="117"/>
      <c r="AS46" s="117"/>
      <c r="AT46" s="118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89</v>
      </c>
      <c r="K47" s="6">
        <f t="shared" ref="K47:K52" si="61">E$4-J47</f>
        <v>-34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6"/>
      <c r="U47" s="117"/>
      <c r="V47" s="117"/>
      <c r="W47" s="11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6"/>
      <c r="AR47" s="117"/>
      <c r="AS47" s="117"/>
      <c r="AT47" s="118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89</v>
      </c>
      <c r="K48" s="6">
        <f t="shared" ref="K48" si="63">E$4-J48</f>
        <v>-34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6"/>
      <c r="U48" s="117"/>
      <c r="V48" s="117"/>
      <c r="W48" s="118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6"/>
      <c r="AR48" s="117"/>
      <c r="AS48" s="117"/>
      <c r="AT48" s="118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89</v>
      </c>
      <c r="K49" s="6">
        <f t="shared" si="61"/>
        <v>-34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6"/>
      <c r="U49" s="117"/>
      <c r="V49" s="117"/>
      <c r="W49" s="11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6"/>
      <c r="AR49" s="117"/>
      <c r="AS49" s="117"/>
      <c r="AT49" s="118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89</v>
      </c>
      <c r="K50" s="6">
        <f t="shared" si="61"/>
        <v>-34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6"/>
      <c r="U50" s="117"/>
      <c r="V50" s="117"/>
      <c r="W50" s="11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6"/>
      <c r="AR50" s="117"/>
      <c r="AS50" s="117"/>
      <c r="AT50" s="118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89</v>
      </c>
      <c r="K51" s="6">
        <f t="shared" si="61"/>
        <v>-34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6"/>
      <c r="U51" s="117"/>
      <c r="V51" s="117"/>
      <c r="W51" s="11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6"/>
      <c r="AR51" s="117"/>
      <c r="AS51" s="117"/>
      <c r="AT51" s="118"/>
    </row>
    <row r="52" spans="2:46" ht="15" customHeight="1" x14ac:dyDescent="0.25">
      <c r="B52" s="127" t="s">
        <v>20</v>
      </c>
      <c r="C52" s="128"/>
      <c r="D52" s="53"/>
      <c r="E52" s="63">
        <f>SUM(E41:E51)</f>
        <v>8.5</v>
      </c>
      <c r="F52" s="63">
        <f>SUM(F41:F51)</f>
        <v>4</v>
      </c>
      <c r="G52" s="63">
        <f>SUM(G41:G51)</f>
        <v>89</v>
      </c>
      <c r="H52" s="81" t="e">
        <f>IF(G52="","",(IF(#REF!=0,"",(#REF!*G52*#REF!))))</f>
        <v>#REF!</v>
      </c>
      <c r="I52" s="83">
        <f t="shared" ref="I52" si="67">IF(G52="","",(SUM(E52+F52+Q52)))</f>
        <v>12.5</v>
      </c>
      <c r="J52" s="82">
        <f>J51</f>
        <v>89</v>
      </c>
      <c r="K52" s="82">
        <f t="shared" si="61"/>
        <v>-34</v>
      </c>
      <c r="L52" s="83">
        <f>SUM(L41:L51)</f>
        <v>0</v>
      </c>
      <c r="M52" s="81">
        <f>SUM(M41:M51)</f>
        <v>89</v>
      </c>
      <c r="N52" s="125" t="e">
        <f>SUM(M52/L52)</f>
        <v>#DIV/0!</v>
      </c>
      <c r="O52" s="126"/>
      <c r="P52" s="84"/>
      <c r="Q52" s="63">
        <f>SUM(Q41:Q51)</f>
        <v>0</v>
      </c>
      <c r="R52" s="63"/>
      <c r="S52" s="63">
        <f>SUM(S41:S51)</f>
        <v>0</v>
      </c>
      <c r="T52" s="122"/>
      <c r="U52" s="123"/>
      <c r="V52" s="123"/>
      <c r="W52" s="124"/>
      <c r="Y52" s="127" t="s">
        <v>20</v>
      </c>
      <c r="Z52" s="12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5" t="e">
        <f>SUM(AJ52/AI52)</f>
        <v>#DIV/0!</v>
      </c>
      <c r="AL52" s="126"/>
      <c r="AM52" s="84"/>
      <c r="AN52" s="63">
        <f>SUM(AN41:AN51)</f>
        <v>0</v>
      </c>
      <c r="AO52" s="63"/>
      <c r="AP52" s="63">
        <f>SUM(AP41:AP51)</f>
        <v>0</v>
      </c>
      <c r="AQ52" s="122"/>
      <c r="AR52" s="123"/>
      <c r="AS52" s="123"/>
      <c r="AT52" s="124"/>
    </row>
    <row r="53" spans="2:46" s="64" customFormat="1" ht="15" customHeight="1" thickBot="1" x14ac:dyDescent="0.3">
      <c r="B53" s="242" t="s">
        <v>42</v>
      </c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4"/>
      <c r="X53" s="97"/>
      <c r="Y53" s="242" t="s">
        <v>42</v>
      </c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  <c r="AN53" s="243"/>
      <c r="AO53" s="243"/>
      <c r="AP53" s="243"/>
      <c r="AQ53" s="243"/>
      <c r="AR53" s="243"/>
      <c r="AS53" s="243"/>
      <c r="AT53" s="244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4" t="s">
        <v>33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4" t="s">
        <v>33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</row>
    <row r="55" spans="2:46" s="12" customFormat="1" ht="32.25" customHeight="1" x14ac:dyDescent="0.25">
      <c r="B55" s="233" t="s">
        <v>52</v>
      </c>
      <c r="C55" s="234"/>
      <c r="D55" s="234"/>
      <c r="E55" s="234"/>
      <c r="F55" s="234"/>
      <c r="G55" s="234"/>
      <c r="H55" s="2"/>
      <c r="I55" s="44" t="s">
        <v>26</v>
      </c>
      <c r="J55" s="141" t="s">
        <v>31</v>
      </c>
      <c r="K55" s="142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47" t="s">
        <v>13</v>
      </c>
      <c r="U55" s="147"/>
      <c r="V55" s="147" t="s">
        <v>12</v>
      </c>
      <c r="W55" s="148"/>
      <c r="X55" s="97"/>
      <c r="Y55" s="233" t="s">
        <v>52</v>
      </c>
      <c r="Z55" s="234"/>
      <c r="AA55" s="234"/>
      <c r="AB55" s="234"/>
      <c r="AC55" s="234"/>
      <c r="AD55" s="234"/>
      <c r="AE55" s="2"/>
      <c r="AF55" s="44" t="s">
        <v>26</v>
      </c>
      <c r="AG55" s="141" t="s">
        <v>31</v>
      </c>
      <c r="AH55" s="142"/>
      <c r="AI55" s="95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47" t="s">
        <v>13</v>
      </c>
      <c r="AR55" s="147"/>
      <c r="AS55" s="147" t="s">
        <v>12</v>
      </c>
      <c r="AT55" s="148"/>
    </row>
    <row r="56" spans="2:46" ht="18" customHeight="1" x14ac:dyDescent="0.25">
      <c r="B56" s="137" t="s">
        <v>51</v>
      </c>
      <c r="C56" s="138"/>
      <c r="D56" s="138"/>
      <c r="E56" s="138"/>
      <c r="F56" s="129">
        <v>89</v>
      </c>
      <c r="G56" s="130"/>
      <c r="H56" s="2"/>
      <c r="I56" s="43">
        <v>1</v>
      </c>
      <c r="J56" s="235" t="s">
        <v>43</v>
      </c>
      <c r="K56" s="143"/>
      <c r="L56" s="44">
        <f>SUMIF($R$13:$R$23,1,$Q$13:$Q$50)+SUMIF($R$27:$R$37,1,$Q$27:$Q$37)+SUMIF($R$41:$R$51,1,$Q$41:$Q$51)</f>
        <v>0</v>
      </c>
      <c r="M56" s="146">
        <v>42248</v>
      </c>
      <c r="N56" s="146"/>
      <c r="O56" s="240">
        <v>0.81944444444444453</v>
      </c>
      <c r="P56" s="120"/>
      <c r="Q56" s="120"/>
      <c r="R56" s="119" t="s">
        <v>67</v>
      </c>
      <c r="S56" s="120"/>
      <c r="T56" s="119" t="s">
        <v>68</v>
      </c>
      <c r="U56" s="120"/>
      <c r="V56" s="120"/>
      <c r="W56" s="121"/>
      <c r="Y56" s="137" t="s">
        <v>51</v>
      </c>
      <c r="Z56" s="138"/>
      <c r="AA56" s="138"/>
      <c r="AB56" s="138"/>
      <c r="AC56" s="129" t="s">
        <v>53</v>
      </c>
      <c r="AD56" s="130"/>
      <c r="AE56" s="2"/>
      <c r="AF56" s="43">
        <v>1</v>
      </c>
      <c r="AG56" s="235" t="s">
        <v>43</v>
      </c>
      <c r="AH56" s="143"/>
      <c r="AI56" s="44">
        <f>SUMIF($R$13:$R$23,1,$Q$13:$Q$50)+SUMIF($R$27:$R$37,1,$Q$27:$Q$37)+SUMIF($R$41:$R$51,1,$Q$41:$Q$51)</f>
        <v>0</v>
      </c>
      <c r="AJ56" s="146"/>
      <c r="AK56" s="146"/>
      <c r="AL56" s="241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 x14ac:dyDescent="0.25">
      <c r="B57" s="137" t="s">
        <v>50</v>
      </c>
      <c r="C57" s="138"/>
      <c r="D57" s="138"/>
      <c r="E57" s="138"/>
      <c r="F57" s="129">
        <f>SUM(S24+S38+S52)</f>
        <v>0</v>
      </c>
      <c r="G57" s="130"/>
      <c r="H57" s="2"/>
      <c r="I57" s="43">
        <v>2</v>
      </c>
      <c r="J57" s="105" t="s">
        <v>14</v>
      </c>
      <c r="K57" s="143"/>
      <c r="L57" s="44">
        <f>SUMIF($R$13:$R$23,2,$Q$13:$Q$50)+SUMIF($R$27:$R$37,2,$Q$27:$Q$37)+SUMIF($R$41:$R$51,2,$Q$41:$Q$51)</f>
        <v>0</v>
      </c>
      <c r="M57" s="146">
        <v>42249</v>
      </c>
      <c r="N57" s="146"/>
      <c r="O57" s="240">
        <v>0.72916666666666663</v>
      </c>
      <c r="P57" s="120"/>
      <c r="Q57" s="120"/>
      <c r="R57" s="119" t="s">
        <v>67</v>
      </c>
      <c r="S57" s="120"/>
      <c r="T57" s="119" t="s">
        <v>68</v>
      </c>
      <c r="U57" s="120"/>
      <c r="V57" s="120"/>
      <c r="W57" s="121"/>
      <c r="Y57" s="137" t="s">
        <v>50</v>
      </c>
      <c r="Z57" s="138"/>
      <c r="AA57" s="138"/>
      <c r="AB57" s="138"/>
      <c r="AC57" s="129">
        <f>SUM(AP24+AP38+AP52)</f>
        <v>0</v>
      </c>
      <c r="AD57" s="130"/>
      <c r="AE57" s="2"/>
      <c r="AF57" s="43">
        <v>2</v>
      </c>
      <c r="AG57" s="105" t="s">
        <v>14</v>
      </c>
      <c r="AH57" s="143"/>
      <c r="AI57" s="44">
        <f>SUMIF($R$13:$R$23,2,$Q$13:$Q$50)+SUMIF($R$27:$R$37,2,$Q$27:$Q$37)+SUMIF($R$41:$R$51,2,$Q$41:$Q$51)</f>
        <v>0</v>
      </c>
      <c r="AJ57" s="146"/>
      <c r="AK57" s="146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 x14ac:dyDescent="0.25">
      <c r="B58" s="137" t="s">
        <v>49</v>
      </c>
      <c r="C58" s="138"/>
      <c r="D58" s="138"/>
      <c r="E58" s="138"/>
      <c r="F58" s="129">
        <f>G52</f>
        <v>89</v>
      </c>
      <c r="G58" s="130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6">
        <v>42255</v>
      </c>
      <c r="N58" s="146"/>
      <c r="O58" s="241">
        <v>0.52083333333333337</v>
      </c>
      <c r="P58" s="120"/>
      <c r="Q58" s="120"/>
      <c r="R58" s="119" t="s">
        <v>67</v>
      </c>
      <c r="S58" s="120"/>
      <c r="T58" s="119" t="s">
        <v>77</v>
      </c>
      <c r="U58" s="120"/>
      <c r="V58" s="120"/>
      <c r="W58" s="121"/>
      <c r="Y58" s="137" t="s">
        <v>49</v>
      </c>
      <c r="Z58" s="138"/>
      <c r="AA58" s="138"/>
      <c r="AB58" s="138"/>
      <c r="AC58" s="129">
        <f>AD52</f>
        <v>0</v>
      </c>
      <c r="AD58" s="130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6"/>
      <c r="AK58" s="146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8" customHeight="1" x14ac:dyDescent="0.25">
      <c r="B59" s="139" t="s">
        <v>48</v>
      </c>
      <c r="C59" s="140"/>
      <c r="D59" s="140"/>
      <c r="E59" s="140"/>
      <c r="F59" s="129">
        <f>G38</f>
        <v>90</v>
      </c>
      <c r="G59" s="130"/>
      <c r="H59" s="2"/>
      <c r="I59" s="43">
        <v>4</v>
      </c>
      <c r="J59" s="105" t="s">
        <v>15</v>
      </c>
      <c r="K59" s="143"/>
      <c r="L59" s="44">
        <f>SUMIF($R$13:$R$23,4,$Q$13:$Q$50)+SUMIF($R$27:$R$37,4,$Q$27:$Q$37)+SUMIF($R$41:$R$51,4,$Q$41:$Q$51)</f>
        <v>0</v>
      </c>
      <c r="M59" s="146"/>
      <c r="N59" s="146"/>
      <c r="O59" s="120"/>
      <c r="P59" s="120"/>
      <c r="Q59" s="120"/>
      <c r="R59" s="120"/>
      <c r="S59" s="120"/>
      <c r="T59" s="120"/>
      <c r="U59" s="120"/>
      <c r="V59" s="120"/>
      <c r="W59" s="121"/>
      <c r="Y59" s="139" t="s">
        <v>48</v>
      </c>
      <c r="Z59" s="140"/>
      <c r="AA59" s="140"/>
      <c r="AB59" s="140"/>
      <c r="AC59" s="129">
        <f>AD38</f>
        <v>0</v>
      </c>
      <c r="AD59" s="130"/>
      <c r="AE59" s="2"/>
      <c r="AF59" s="43">
        <v>4</v>
      </c>
      <c r="AG59" s="105" t="s">
        <v>15</v>
      </c>
      <c r="AH59" s="143"/>
      <c r="AI59" s="44">
        <f>SUMIF($R$13:$R$23,4,$Q$13:$Q$50)+SUMIF($R$27:$R$37,4,$Q$27:$Q$37)+SUMIF($R$41:$R$51,4,$Q$41:$Q$51)</f>
        <v>0</v>
      </c>
      <c r="AJ59" s="146"/>
      <c r="AK59" s="146"/>
      <c r="AL59" s="120"/>
      <c r="AM59" s="120"/>
      <c r="AN59" s="120"/>
      <c r="AO59" s="120"/>
      <c r="AP59" s="120"/>
      <c r="AQ59" s="120"/>
      <c r="AR59" s="120"/>
      <c r="AS59" s="120"/>
      <c r="AT59" s="121"/>
    </row>
    <row r="60" spans="2:46" ht="18.75" customHeight="1" thickBot="1" x14ac:dyDescent="0.3">
      <c r="B60" s="227" t="s">
        <v>47</v>
      </c>
      <c r="C60" s="228"/>
      <c r="D60" s="228"/>
      <c r="E60" s="228"/>
      <c r="F60" s="229">
        <f>G24</f>
        <v>90</v>
      </c>
      <c r="G60" s="230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7" t="s">
        <v>47</v>
      </c>
      <c r="Z60" s="228"/>
      <c r="AA60" s="228"/>
      <c r="AB60" s="228"/>
      <c r="AC60" s="229">
        <f>AD24</f>
        <v>0</v>
      </c>
      <c r="AD60" s="230"/>
      <c r="AE60" s="66"/>
      <c r="AF60" s="249"/>
      <c r="AG60" s="249"/>
      <c r="AH60" s="249"/>
      <c r="AI60" s="249"/>
      <c r="AJ60" s="249"/>
      <c r="AK60" s="249"/>
      <c r="AL60" s="249"/>
      <c r="AM60" s="249"/>
      <c r="AN60" s="249"/>
      <c r="AO60" s="249"/>
      <c r="AP60" s="249"/>
      <c r="AQ60" s="249"/>
      <c r="AR60" s="249"/>
      <c r="AS60" s="249"/>
      <c r="AT60" s="250"/>
    </row>
    <row r="61" spans="2:46" ht="20.25" customHeight="1" x14ac:dyDescent="0.25">
      <c r="B61" s="231"/>
      <c r="C61" s="231"/>
      <c r="D61" s="231"/>
      <c r="E61" s="231"/>
      <c r="F61" s="232"/>
      <c r="G61" s="232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2015-04-22T11:19:37Z</cp:lastPrinted>
  <dcterms:created xsi:type="dcterms:W3CDTF">2014-06-10T19:48:08Z</dcterms:created>
  <dcterms:modified xsi:type="dcterms:W3CDTF">2015-09-12T12:16:40Z</dcterms:modified>
</cp:coreProperties>
</file>