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<sst xmlns="http://schemas.openxmlformats.org/spreadsheetml/2006/main" count="126" uniqueCount="69">
  <si>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</si>
  <si>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</si>
  <si>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</si>
  <si>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</si>
  <si>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</si>
  <si>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</si>
  <si>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</si>
  <si>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</si>
  <si>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</si>
  <si>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</si>
  <si>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</si>
  <si>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</si>
  <si>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</si>
  <si>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</si>
  <si>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</si>
  <si>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</si>
  <si>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</si>
  <si>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</si>
  <si>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</si>
  <si>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</si>
  <si>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</si>
  <si>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</si>
  <si>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</si>
  <si>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</si>
  <si>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</si>
  <si>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</si>
  <si>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</si>
  <si>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</si>
  <si>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</si>
  <si>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</si>
  <si>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</si>
  <si>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</si>
  <si>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</si>
  <si>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</si>
  <si>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</si>
  <si>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</si>
  <si>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</si>
  <si>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</si>
  <si>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</si>
  <si>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</si>
  <si>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</si>
  <si>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</si>
  <si>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</si>
  <si>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</si>
  <si>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</si>
  <si>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</si>
  <si>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</si>
  <si>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</si>
  <si>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</si>
  <si>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</si>
  <si>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</si>
  <si>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</si>
  <si>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</si>
  <si>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</si>
  <si>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</si>
  <si>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</si>
  <si>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</si>
  <si>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A02001-0026</t>
  </si>
  <si>
    <t>A</t>
  </si>
  <si>
    <t>187390.13.1</t>
  </si>
  <si>
    <t>WASH - BLAST</t>
  </si>
  <si>
    <t>JB</t>
  </si>
  <si>
    <t>YES</t>
  </si>
  <si>
    <t>DH</t>
  </si>
  <si>
    <t>WAD</t>
  </si>
  <si>
    <t>HVD</t>
  </si>
  <si>
    <t>DM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</si>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</sst>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\4\-\3\-\6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3" sqref="F4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>
        <v>38810</v>
      </c>
      <c r="F2" s="129"/>
      <c r="G2" s="130"/>
      <c r="H2" s="22"/>
      <c r="I2" s="2"/>
      <c r="J2" s="124" t="s">
        <v>0</v>
      </c>
      <c r="K2" s="125"/>
      <c r="L2" s="54" t="s">
        <v>58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7"/>
      <c r="AC2" s="148"/>
      <c r="AD2" s="149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7">
        <v>379595</v>
      </c>
      <c r="F3" s="148"/>
      <c r="G3" s="149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59</v>
      </c>
      <c r="V3" s="127"/>
      <c r="W3" s="131"/>
      <c r="Y3" s="126" t="s">
        <v>22</v>
      </c>
      <c r="Z3" s="127"/>
      <c r="AA3" s="79"/>
      <c r="AB3" s="147"/>
      <c r="AC3" s="148"/>
      <c r="AD3" s="149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6" t="s">
        <v>23</v>
      </c>
      <c r="C4" s="136"/>
      <c r="D4" s="50"/>
      <c r="E4" s="134">
        <v>5000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6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8" t="s">
        <v>51</v>
      </c>
      <c r="C6" s="159"/>
      <c r="D6" s="159"/>
      <c r="E6" s="160"/>
      <c r="F6" s="161"/>
      <c r="G6" s="16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8" t="s">
        <v>51</v>
      </c>
      <c r="Z6" s="159"/>
      <c r="AA6" s="159"/>
      <c r="AB6" s="160"/>
      <c r="AC6" s="161"/>
      <c r="AD6" s="16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5" t="s">
        <v>49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P7" s="25"/>
      <c r="Q7" s="25"/>
      <c r="R7" s="83" t="s">
        <v>53</v>
      </c>
      <c r="S7" s="84"/>
      <c r="T7" s="84"/>
      <c r="U7" s="84"/>
      <c r="V7" s="84"/>
      <c r="W7" s="85"/>
      <c r="Y7" s="165" t="s">
        <v>49</v>
      </c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7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6" t="s">
        <v>60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6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70"/>
      <c r="P9" s="55"/>
      <c r="Q9" s="55"/>
      <c r="R9" s="169"/>
      <c r="S9" s="169"/>
      <c r="T9" s="169"/>
      <c r="U9" s="191"/>
      <c r="V9" s="191"/>
      <c r="W9" s="192"/>
      <c r="Y9" s="168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0"/>
      <c r="AM9" s="55"/>
      <c r="AN9" s="55"/>
      <c r="AO9" s="169"/>
      <c r="AP9" s="169"/>
      <c r="AQ9" s="169"/>
      <c r="AR9" s="191"/>
      <c r="AS9" s="191"/>
      <c r="AT9" s="192"/>
    </row>
    <row r="10" spans="2:46" ht="20.25" customHeight="1" x14ac:dyDescent="0.3">
      <c r="B10" s="193" t="s">
        <v>2</v>
      </c>
      <c r="C10" s="154" t="s">
        <v>3</v>
      </c>
      <c r="D10" s="150" t="s">
        <v>4</v>
      </c>
      <c r="E10" s="150" t="s">
        <v>5</v>
      </c>
      <c r="F10" s="154" t="s">
        <v>6</v>
      </c>
      <c r="G10" s="150" t="s">
        <v>16</v>
      </c>
      <c r="H10" s="197" t="s">
        <v>7</v>
      </c>
      <c r="I10" s="197" t="s">
        <v>8</v>
      </c>
      <c r="J10" s="197" t="s">
        <v>30</v>
      </c>
      <c r="K10" s="197" t="s">
        <v>9</v>
      </c>
      <c r="L10" s="197" t="s">
        <v>10</v>
      </c>
      <c r="M10" s="197" t="s">
        <v>11</v>
      </c>
      <c r="N10" s="199" t="s">
        <v>17</v>
      </c>
      <c r="O10" s="200"/>
      <c r="P10" s="150"/>
      <c r="Q10" s="150" t="s">
        <v>18</v>
      </c>
      <c r="R10" s="150" t="s">
        <v>26</v>
      </c>
      <c r="S10" s="150" t="s">
        <v>27</v>
      </c>
      <c r="T10" s="150" t="s">
        <v>21</v>
      </c>
      <c r="U10" s="152" t="s">
        <v>19</v>
      </c>
      <c r="V10" s="154" t="s">
        <v>28</v>
      </c>
      <c r="W10" s="156" t="s">
        <v>29</v>
      </c>
      <c r="Y10" s="193" t="s">
        <v>2</v>
      </c>
      <c r="Z10" s="154" t="s">
        <v>3</v>
      </c>
      <c r="AA10" s="150" t="s">
        <v>4</v>
      </c>
      <c r="AB10" s="150" t="s">
        <v>5</v>
      </c>
      <c r="AC10" s="154" t="s">
        <v>6</v>
      </c>
      <c r="AD10" s="150" t="s">
        <v>16</v>
      </c>
      <c r="AE10" s="197" t="s">
        <v>7</v>
      </c>
      <c r="AF10" s="197" t="s">
        <v>8</v>
      </c>
      <c r="AG10" s="197" t="s">
        <v>30</v>
      </c>
      <c r="AH10" s="197" t="s">
        <v>9</v>
      </c>
      <c r="AI10" s="197" t="s">
        <v>10</v>
      </c>
      <c r="AJ10" s="197" t="s">
        <v>11</v>
      </c>
      <c r="AK10" s="199" t="s">
        <v>17</v>
      </c>
      <c r="AL10" s="200"/>
      <c r="AM10" s="150"/>
      <c r="AN10" s="150" t="s">
        <v>18</v>
      </c>
      <c r="AO10" s="150" t="s">
        <v>26</v>
      </c>
      <c r="AP10" s="150" t="s">
        <v>27</v>
      </c>
      <c r="AQ10" s="150" t="s">
        <v>21</v>
      </c>
      <c r="AR10" s="152" t="s">
        <v>19</v>
      </c>
      <c r="AS10" s="154" t="s">
        <v>28</v>
      </c>
      <c r="AT10" s="156" t="s">
        <v>29</v>
      </c>
    </row>
    <row r="11" spans="2:46" ht="30.75" customHeight="1" thickBot="1" x14ac:dyDescent="0.35">
      <c r="B11" s="194"/>
      <c r="C11" s="195"/>
      <c r="D11" s="196"/>
      <c r="E11" s="196"/>
      <c r="F11" s="195"/>
      <c r="G11" s="196"/>
      <c r="H11" s="198"/>
      <c r="I11" s="198"/>
      <c r="J11" s="198"/>
      <c r="K11" s="198"/>
      <c r="L11" s="198"/>
      <c r="M11" s="198"/>
      <c r="N11" s="201"/>
      <c r="O11" s="202"/>
      <c r="P11" s="151"/>
      <c r="Q11" s="151"/>
      <c r="R11" s="151"/>
      <c r="S11" s="151"/>
      <c r="T11" s="151"/>
      <c r="U11" s="153"/>
      <c r="V11" s="155"/>
      <c r="W11" s="157"/>
      <c r="Y11" s="194"/>
      <c r="Z11" s="195"/>
      <c r="AA11" s="196"/>
      <c r="AB11" s="196"/>
      <c r="AC11" s="195"/>
      <c r="AD11" s="196"/>
      <c r="AE11" s="198"/>
      <c r="AF11" s="198"/>
      <c r="AG11" s="198"/>
      <c r="AH11" s="198"/>
      <c r="AI11" s="198"/>
      <c r="AJ11" s="198"/>
      <c r="AK11" s="201"/>
      <c r="AL11" s="202"/>
      <c r="AM11" s="151"/>
      <c r="AN11" s="151"/>
      <c r="AO11" s="151"/>
      <c r="AP11" s="151"/>
      <c r="AQ11" s="151"/>
      <c r="AR11" s="153"/>
      <c r="AS11" s="155"/>
      <c r="AT11" s="157"/>
    </row>
    <row r="12" spans="2:46" ht="15" customHeight="1" x14ac:dyDescent="0.3">
      <c r="B12" s="203" t="s">
        <v>56</v>
      </c>
      <c r="C12" s="204"/>
      <c r="D12" s="204"/>
      <c r="E12" s="204"/>
      <c r="F12" s="205"/>
      <c r="G12" s="41"/>
      <c r="H12" s="3"/>
      <c r="I12" s="3" t="s">
        <v>1</v>
      </c>
      <c r="J12" s="26">
        <v>0</v>
      </c>
      <c r="K12" s="26">
        <f>E$4</f>
        <v>5000</v>
      </c>
      <c r="L12" s="162" t="s">
        <v>52</v>
      </c>
      <c r="M12" s="163"/>
      <c r="N12" s="162"/>
      <c r="O12" s="164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203" t="s">
        <v>37</v>
      </c>
      <c r="Z12" s="204"/>
      <c r="AA12" s="204"/>
      <c r="AB12" s="204"/>
      <c r="AC12" s="205"/>
      <c r="AD12" s="41"/>
      <c r="AE12" s="3"/>
      <c r="AF12" s="3" t="s">
        <v>1</v>
      </c>
      <c r="AG12" s="26">
        <v>0</v>
      </c>
      <c r="AH12" s="26">
        <f>AB$4</f>
        <v>0</v>
      </c>
      <c r="AI12" s="162" t="s">
        <v>52</v>
      </c>
      <c r="AJ12" s="163"/>
      <c r="AK12" s="162"/>
      <c r="AL12" s="164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42222</v>
      </c>
      <c r="C13" s="28" t="s">
        <v>61</v>
      </c>
      <c r="D13" s="28"/>
      <c r="E13" s="28">
        <v>4</v>
      </c>
      <c r="F13" s="29">
        <v>2</v>
      </c>
      <c r="G13" s="30">
        <v>189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189</v>
      </c>
      <c r="K13" s="6">
        <f>E$4-J13</f>
        <v>4811</v>
      </c>
      <c r="L13" s="7">
        <f t="shared" ref="L13:L50" si="1">IF(G13="",0,$T$12*(I13-F13-Q13))</f>
        <v>0</v>
      </c>
      <c r="M13" s="4">
        <f>G13</f>
        <v>189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8"/>
      <c r="U13" s="179"/>
      <c r="V13" s="179"/>
      <c r="W13" s="180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 x14ac:dyDescent="0.3">
      <c r="B14" s="27">
        <v>42223</v>
      </c>
      <c r="C14" s="28" t="s">
        <v>61</v>
      </c>
      <c r="D14" s="28"/>
      <c r="E14" s="28">
        <v>8</v>
      </c>
      <c r="F14" s="32">
        <v>0</v>
      </c>
      <c r="G14" s="30">
        <v>396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585</v>
      </c>
      <c r="K14" s="6">
        <f>E$4-J14</f>
        <v>4415</v>
      </c>
      <c r="L14" s="7">
        <f t="shared" si="1"/>
        <v>0</v>
      </c>
      <c r="M14" s="4">
        <f t="shared" ref="M14:M50" si="4">G14</f>
        <v>396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8"/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 x14ac:dyDescent="0.3">
      <c r="B15" s="27">
        <v>42226</v>
      </c>
      <c r="C15" s="28" t="s">
        <v>64</v>
      </c>
      <c r="D15" s="28"/>
      <c r="E15" s="28">
        <v>8</v>
      </c>
      <c r="F15" s="32">
        <v>0</v>
      </c>
      <c r="G15" s="30">
        <v>297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882</v>
      </c>
      <c r="K15" s="6">
        <f>E$4-J15</f>
        <v>4118</v>
      </c>
      <c r="L15" s="7">
        <f t="shared" si="1"/>
        <v>0</v>
      </c>
      <c r="M15" s="4">
        <f t="shared" si="4"/>
        <v>297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3"/>
      <c r="U15" s="184"/>
      <c r="V15" s="184"/>
      <c r="W15" s="18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3"/>
      <c r="AR15" s="184"/>
      <c r="AS15" s="184"/>
      <c r="AT15" s="185"/>
    </row>
    <row r="16" spans="2:46" ht="15" customHeight="1" x14ac:dyDescent="0.3">
      <c r="B16" s="9">
        <v>42227</v>
      </c>
      <c r="C16" s="33" t="s">
        <v>65</v>
      </c>
      <c r="D16" s="48"/>
      <c r="E16" s="48">
        <v>8</v>
      </c>
      <c r="F16" s="10">
        <v>0</v>
      </c>
      <c r="G16" s="11">
        <v>351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1233</v>
      </c>
      <c r="K16" s="6">
        <f t="shared" ref="K16:K50" si="8">E$4-J16</f>
        <v>3767</v>
      </c>
      <c r="L16" s="7">
        <f t="shared" si="1"/>
        <v>0</v>
      </c>
      <c r="M16" s="4">
        <f t="shared" si="4"/>
        <v>351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8"/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 x14ac:dyDescent="0.3">
      <c r="B17" s="9">
        <v>42227</v>
      </c>
      <c r="C17" s="34" t="s">
        <v>66</v>
      </c>
      <c r="D17" s="48"/>
      <c r="E17" s="48">
        <v>6</v>
      </c>
      <c r="F17" s="10">
        <v>0</v>
      </c>
      <c r="G17" s="11">
        <v>114</v>
      </c>
      <c r="H17" s="4" t="e">
        <f>IF(G17="","",(IF(#REF!=0,"",(#REF!*G17*#REF!))))</f>
        <v>#REF!</v>
      </c>
      <c r="I17" s="5">
        <f t="shared" si="0"/>
        <v>6</v>
      </c>
      <c r="J17" s="6">
        <f>SUM(G$12:G17)</f>
        <v>1347</v>
      </c>
      <c r="K17" s="6">
        <f t="shared" si="8"/>
        <v>3653</v>
      </c>
      <c r="L17" s="7">
        <f t="shared" si="1"/>
        <v>0</v>
      </c>
      <c r="M17" s="4">
        <f t="shared" si="4"/>
        <v>114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 x14ac:dyDescent="0.3">
      <c r="B18" s="9">
        <v>42228</v>
      </c>
      <c r="C18" s="49" t="s">
        <v>65</v>
      </c>
      <c r="D18" s="48"/>
      <c r="E18" s="48">
        <v>8</v>
      </c>
      <c r="F18" s="10">
        <v>0</v>
      </c>
      <c r="G18" s="11">
        <v>271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1618</v>
      </c>
      <c r="K18" s="6">
        <f t="shared" si="8"/>
        <v>3382</v>
      </c>
      <c r="L18" s="7">
        <f t="shared" si="1"/>
        <v>0</v>
      </c>
      <c r="M18" s="4">
        <f t="shared" si="4"/>
        <v>271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>
        <v>42228</v>
      </c>
      <c r="C19" s="49" t="s">
        <v>66</v>
      </c>
      <c r="D19" s="47"/>
      <c r="E19" s="46">
        <v>7.6</v>
      </c>
      <c r="F19" s="46">
        <v>0</v>
      </c>
      <c r="G19" s="11">
        <v>203</v>
      </c>
      <c r="H19" s="4"/>
      <c r="I19" s="5">
        <f t="shared" si="0"/>
        <v>7.6</v>
      </c>
      <c r="J19" s="6">
        <f>SUM(G$12:G19)</f>
        <v>1821</v>
      </c>
      <c r="K19" s="6">
        <f t="shared" ref="K19:K45" si="11">E$4-J19</f>
        <v>3179</v>
      </c>
      <c r="L19" s="7">
        <f t="shared" ref="L19:L45" si="12">IF(G19="",0,$T$12*(I19-F19-Q19))</f>
        <v>0</v>
      </c>
      <c r="M19" s="4">
        <f t="shared" ref="M19:M45" si="13">G19</f>
        <v>203</v>
      </c>
      <c r="N19" s="89" t="str">
        <f t="shared" ref="N19" si="14">IF(L19=0,"",(M19/L19))</f>
        <v/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>
        <v>42229</v>
      </c>
      <c r="C20" s="49" t="s">
        <v>61</v>
      </c>
      <c r="D20" s="47"/>
      <c r="E20" s="46">
        <v>1.5</v>
      </c>
      <c r="F20" s="10">
        <v>0</v>
      </c>
      <c r="G20" s="11">
        <v>56</v>
      </c>
      <c r="H20" s="4"/>
      <c r="I20" s="5">
        <f t="shared" si="0"/>
        <v>1.5</v>
      </c>
      <c r="J20" s="6">
        <f>SUM(G$12:G20)</f>
        <v>1877</v>
      </c>
      <c r="K20" s="6">
        <f t="shared" si="11"/>
        <v>3123</v>
      </c>
      <c r="L20" s="7">
        <f t="shared" si="12"/>
        <v>0</v>
      </c>
      <c r="M20" s="4">
        <f t="shared" si="13"/>
        <v>56</v>
      </c>
      <c r="N20" s="89" t="str">
        <f t="shared" ref="N20:N49" si="15">IF(L20=0,"",(M20/L20))</f>
        <v/>
      </c>
      <c r="O20" s="90"/>
      <c r="P20" s="31"/>
      <c r="Q20" s="46">
        <v>0</v>
      </c>
      <c r="R20" s="46">
        <v>0</v>
      </c>
      <c r="S20" s="46">
        <v>0</v>
      </c>
      <c r="T20" s="143" t="s">
        <v>67</v>
      </c>
      <c r="U20" s="144"/>
      <c r="V20" s="144"/>
      <c r="W20" s="145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1877</v>
      </c>
      <c r="K21" s="6">
        <f t="shared" si="11"/>
        <v>3123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 t="s">
        <v>68</v>
      </c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1877</v>
      </c>
      <c r="K22" s="6">
        <f t="shared" si="11"/>
        <v>3123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1877</v>
      </c>
      <c r="K23" s="6">
        <f t="shared" si="11"/>
        <v>3123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1877</v>
      </c>
      <c r="K24" s="6">
        <f t="shared" si="11"/>
        <v>3123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1877</v>
      </c>
      <c r="K25" s="6">
        <f t="shared" si="11"/>
        <v>3123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1877</v>
      </c>
      <c r="K26" s="6">
        <f t="shared" si="11"/>
        <v>3123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1877</v>
      </c>
      <c r="K27" s="6">
        <f t="shared" si="11"/>
        <v>3123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1877</v>
      </c>
      <c r="K28" s="6">
        <f t="shared" si="11"/>
        <v>3123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1877</v>
      </c>
      <c r="K29" s="6">
        <f t="shared" si="11"/>
        <v>3123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1877</v>
      </c>
      <c r="K30" s="6">
        <f t="shared" si="11"/>
        <v>3123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1877</v>
      </c>
      <c r="K31" s="6">
        <f t="shared" si="11"/>
        <v>3123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1877</v>
      </c>
      <c r="K32" s="6">
        <f t="shared" si="11"/>
        <v>3123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1877</v>
      </c>
      <c r="K33" s="6">
        <f t="shared" si="11"/>
        <v>3123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1877</v>
      </c>
      <c r="K34" s="6">
        <f t="shared" si="11"/>
        <v>3123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1877</v>
      </c>
      <c r="K35" s="6">
        <f t="shared" ref="K35:K41" si="17">E$4-J35</f>
        <v>3123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1877</v>
      </c>
      <c r="K36" s="6">
        <f t="shared" si="17"/>
        <v>3123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1877</v>
      </c>
      <c r="K37" s="6">
        <f t="shared" si="17"/>
        <v>3123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1877</v>
      </c>
      <c r="K38" s="6">
        <f t="shared" si="17"/>
        <v>3123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1877</v>
      </c>
      <c r="K39" s="6">
        <f t="shared" si="17"/>
        <v>3123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1877</v>
      </c>
      <c r="K40" s="6">
        <f t="shared" si="17"/>
        <v>3123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1877</v>
      </c>
      <c r="K41" s="6">
        <f t="shared" si="17"/>
        <v>3123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1877</v>
      </c>
      <c r="K42" s="6">
        <f t="shared" si="11"/>
        <v>3123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1877</v>
      </c>
      <c r="K43" s="6">
        <f t="shared" si="11"/>
        <v>3123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1877</v>
      </c>
      <c r="K44" s="6">
        <f t="shared" si="11"/>
        <v>3123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1877</v>
      </c>
      <c r="K45" s="6">
        <f t="shared" si="11"/>
        <v>3123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1877</v>
      </c>
      <c r="K46" s="6">
        <f t="shared" ref="K46:K49" si="23">E$4-J46</f>
        <v>3123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1877</v>
      </c>
      <c r="K47" s="6">
        <f t="shared" si="23"/>
        <v>3123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1877</v>
      </c>
      <c r="K48" s="6">
        <f t="shared" si="23"/>
        <v>3123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1877</v>
      </c>
      <c r="K49" s="6">
        <f t="shared" si="23"/>
        <v>3123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1877</v>
      </c>
      <c r="K50" s="6">
        <f t="shared" si="8"/>
        <v>3123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51.1</v>
      </c>
      <c r="F51" s="56">
        <f>SUM(F13:F50)</f>
        <v>2</v>
      </c>
      <c r="G51" s="56">
        <f>SUM(G13:G50)</f>
        <v>1877</v>
      </c>
      <c r="H51" s="57"/>
      <c r="I51" s="56">
        <f>SUM(I13:I50)</f>
        <v>53.1</v>
      </c>
      <c r="J51" s="58">
        <f>J50</f>
        <v>1877</v>
      </c>
      <c r="K51" s="58">
        <f>K50</f>
        <v>3123</v>
      </c>
      <c r="L51" s="59">
        <f>SUM(L13:L50)</f>
        <v>0</v>
      </c>
      <c r="M51" s="57">
        <f>SUM(M13:M50)</f>
        <v>1877</v>
      </c>
      <c r="N51" s="206" t="str">
        <f>IF(L51&lt;&gt;0,SUM(M51/L51),"")</f>
        <v/>
      </c>
      <c r="O51" s="207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6" t="str">
        <f>IF(AI51&lt;&gt;0,SUM(AJ51/AI51),"")</f>
        <v/>
      </c>
      <c r="AL51" s="207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9" t="s">
        <v>39</v>
      </c>
      <c r="C54" s="190"/>
      <c r="D54" s="190"/>
      <c r="E54" s="190"/>
      <c r="F54" s="190"/>
      <c r="G54" s="190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9" t="s">
        <v>39</v>
      </c>
      <c r="Z54" s="190"/>
      <c r="AA54" s="190"/>
      <c r="AB54" s="190"/>
      <c r="AC54" s="190"/>
      <c r="AD54" s="190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1900</v>
      </c>
      <c r="G55" s="119"/>
      <c r="H55" s="2"/>
      <c r="I55" s="39">
        <v>1</v>
      </c>
      <c r="J55" s="188" t="s">
        <v>42</v>
      </c>
      <c r="K55" s="113"/>
      <c r="L55" s="40">
        <f>SUMIF($R$13:$R$50,1,$Q$13:$Q$50)</f>
        <v>0</v>
      </c>
      <c r="M55" s="122">
        <v>42222</v>
      </c>
      <c r="N55" s="119"/>
      <c r="O55" s="186">
        <v>0.45833333333333331</v>
      </c>
      <c r="P55" s="116"/>
      <c r="Q55" s="116"/>
      <c r="R55" s="187" t="s">
        <v>62</v>
      </c>
      <c r="S55" s="116"/>
      <c r="T55" s="187" t="s">
        <v>63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8" t="s">
        <v>42</v>
      </c>
      <c r="AH55" s="113"/>
      <c r="AI55" s="40">
        <f>SUMIF($R$13:$R$50,1,$Q$13:$Q$50)</f>
        <v>0</v>
      </c>
      <c r="AJ55" s="118"/>
      <c r="AK55" s="119"/>
      <c r="AL55" s="186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71" t="s">
        <v>47</v>
      </c>
      <c r="C59" s="172"/>
      <c r="D59" s="172"/>
      <c r="E59" s="172"/>
      <c r="F59" s="173">
        <f>J51</f>
        <v>1877</v>
      </c>
      <c r="G59" s="174"/>
      <c r="H59" s="18"/>
      <c r="I59" s="175" t="s">
        <v>54</v>
      </c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7"/>
      <c r="Y59" s="171" t="s">
        <v>47</v>
      </c>
      <c r="Z59" s="172"/>
      <c r="AA59" s="172"/>
      <c r="AB59" s="172"/>
      <c r="AC59" s="173">
        <f>AG51</f>
        <v>0</v>
      </c>
      <c r="AD59" s="174"/>
      <c r="AE59" s="1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9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2015-08-06T16:11:53Z</cp:lastPrinted>
  <dcterms:created xsi:type="dcterms:W3CDTF">2014-06-10T19:48:08Z</dcterms:created>
  <dcterms:modified xsi:type="dcterms:W3CDTF">2015-08-19T19:09:53Z</dcterms:modified>
</cp:coreProperties>
</file>